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showInkAnnotation="0" codeName="ThisWorkbook" autoCompressPictures="0"/>
  <mc:AlternateContent xmlns:mc="http://schemas.openxmlformats.org/markup-compatibility/2006">
    <mc:Choice Requires="x15">
      <x15ac:absPath xmlns:x15ac="http://schemas.microsoft.com/office/spreadsheetml/2010/11/ac" url="https://islamicfinancial365-my.sharepoint.com/personal/sharefoldervault_ifsb_org/Documents/TED/01 - New/7. Other Resources/Staff Folders/Masum/PSIFIs_Project_01_01_2023/Data_Islamic_Banking_sector/2024Q3/Indonesia/"/>
    </mc:Choice>
  </mc:AlternateContent>
  <xr:revisionPtr revIDLastSave="34" documentId="13_ncr:1_{7127616D-2DFC-2F41-8D6A-66DE38A6C0BB}" xr6:coauthVersionLast="47" xr6:coauthVersionMax="47" xr10:uidLastSave="{7822EC8A-250C-4D15-AB32-7BB7CBFBBB35}"/>
  <bookViews>
    <workbookView xWindow="-110" yWindow="-110" windowWidth="19420" windowHeight="10420" xr2:uid="{00000000-000D-0000-FFFF-FFFF00000000}"/>
  </bookViews>
  <sheets>
    <sheet name="PSIFIs_IBW_Indonesia" sheetId="9" r:id="rId1"/>
    <sheet name="Metadata Codes" sheetId="28" r:id="rId2"/>
    <sheet name="Q Financing 202406" sheetId="24" state="hidden" r:id="rId3"/>
    <sheet name="Q Financing 202409" sheetId="26" state="hidden" r:id="rId4"/>
    <sheet name="Q Financing 202403" sheetId="22" state="hidden" r:id="rId5"/>
    <sheet name="Q Financing 202312" sheetId="21" state="hidden" r:id="rId6"/>
    <sheet name="query" sheetId="13" state="hidden" r:id="rId7"/>
    <sheet name="pbkq422" sheetId="10" state="hidden" r:id="rId8"/>
    <sheet name="query financing" sheetId="14" state="hidden" r:id="rId9"/>
    <sheet name="pfq422" sheetId="11" state="hidden" r:id="rId10"/>
  </sheets>
  <externalReferences>
    <externalReference r:id="rId11"/>
    <externalReference r:id="rId12"/>
  </externalReferences>
  <definedNames>
    <definedName name="_xlnm._FilterDatabase" localSheetId="0" hidden="1">PSIFIs_IBW_Indonesia!$A$8:$B$170</definedName>
    <definedName name="_xlnm.Print_Area" localSheetId="1">'Metadata Codes'!$B$2:$D$63</definedName>
    <definedName name="Range_Frequency" localSheetId="1">[1]Control!$N$22:$N$38</definedName>
    <definedName name="Range_Frequency">[2]Control!$N$22:$N$38</definedName>
    <definedName name="Range_Period" localSheetId="1">[1]Control!$L$22:$L$41</definedName>
    <definedName name="Range_Period">[2]Control!$L$22:$L$41</definedName>
    <definedName name="Rep_Country" localSheetId="1">[1]Control!$C$17</definedName>
    <definedName name="Rep_Country">[2]Control!$C$17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W206" i="9" l="1"/>
  <c r="AW161" i="9"/>
  <c r="F32" i="26"/>
  <c r="F37" i="26" s="1"/>
  <c r="F31" i="26"/>
  <c r="F5" i="26"/>
  <c r="F6" i="26" s="1"/>
  <c r="F11" i="26" s="1"/>
  <c r="AV62" i="9"/>
  <c r="AW62" i="9"/>
  <c r="AW195" i="9" l="1"/>
  <c r="AW191" i="9"/>
  <c r="AW174" i="9"/>
  <c r="AW173" i="9"/>
  <c r="AW150" i="9"/>
  <c r="AW88" i="9"/>
  <c r="AW87" i="9"/>
  <c r="AW172" i="9" s="1"/>
  <c r="AW178" i="9" s="1"/>
  <c r="AW185" i="9" s="1"/>
  <c r="AW78" i="9"/>
  <c r="AW77" i="9" s="1"/>
  <c r="AW61" i="9"/>
  <c r="AW60" i="9"/>
  <c r="AW58" i="9" s="1"/>
  <c r="AW49" i="9"/>
  <c r="AW47" i="9" s="1"/>
  <c r="AW45" i="9"/>
  <c r="AW44" i="9" s="1"/>
  <c r="AW38" i="9"/>
  <c r="AW36" i="9"/>
  <c r="AW35" i="9" s="1"/>
  <c r="AW34" i="9" s="1"/>
  <c r="AW28" i="9"/>
  <c r="F37" i="24"/>
  <c r="F31" i="24"/>
  <c r="F32" i="24" s="1"/>
  <c r="F11" i="24"/>
  <c r="F5" i="24"/>
  <c r="F6" i="24" s="1"/>
  <c r="AV191" i="9"/>
  <c r="E115" i="13"/>
  <c r="AW85" i="9" l="1"/>
  <c r="AW93" i="9"/>
  <c r="AW91" i="9" s="1"/>
  <c r="AW177" i="9"/>
  <c r="AV206" i="9"/>
  <c r="AV195" i="9" s="1"/>
  <c r="AV174" i="9"/>
  <c r="AV173" i="9"/>
  <c r="AV161" i="9"/>
  <c r="AV150" i="9" s="1"/>
  <c r="AV88" i="9"/>
  <c r="AV87" i="9"/>
  <c r="AV172" i="9" s="1"/>
  <c r="AV178" i="9" s="1"/>
  <c r="AV185" i="9" s="1"/>
  <c r="AV78" i="9"/>
  <c r="AV93" i="9" s="1"/>
  <c r="AV91" i="9" s="1"/>
  <c r="AV61" i="9"/>
  <c r="AV60" i="9"/>
  <c r="AV58" i="9" s="1"/>
  <c r="AV49" i="9"/>
  <c r="AV47" i="9" s="1"/>
  <c r="AV45" i="9"/>
  <c r="AV44" i="9" s="1"/>
  <c r="AV38" i="9"/>
  <c r="AV36" i="9"/>
  <c r="AV35" i="9" s="1"/>
  <c r="AV34" i="9" s="1"/>
  <c r="AV28" i="9"/>
  <c r="F31" i="22"/>
  <c r="F32" i="22" s="1"/>
  <c r="F37" i="22" s="1"/>
  <c r="F5" i="22"/>
  <c r="F6" i="22" s="1"/>
  <c r="F11" i="22" s="1"/>
  <c r="AV77" i="9" l="1"/>
  <c r="AV85" i="9"/>
  <c r="AV177" i="9"/>
  <c r="F12" i="13"/>
  <c r="D187" i="10"/>
  <c r="F12" i="10"/>
  <c r="E116" i="13" l="1"/>
  <c r="F14" i="13"/>
  <c r="F13" i="13"/>
  <c r="AU206" i="9" l="1"/>
  <c r="AU195" i="9" s="1"/>
  <c r="AU191" i="9"/>
  <c r="AU174" i="9"/>
  <c r="AU173" i="9"/>
  <c r="AU161" i="9"/>
  <c r="AU150" i="9" s="1"/>
  <c r="AU88" i="9"/>
  <c r="AU87" i="9"/>
  <c r="AU172" i="9" s="1"/>
  <c r="AU78" i="9"/>
  <c r="AU93" i="9" s="1"/>
  <c r="AU91" i="9" s="1"/>
  <c r="AU62" i="9"/>
  <c r="AU61" i="9" s="1"/>
  <c r="AU60" i="9"/>
  <c r="AU58" i="9" s="1"/>
  <c r="AU49" i="9"/>
  <c r="AU47" i="9" s="1"/>
  <c r="AU45" i="9"/>
  <c r="AU44" i="9" s="1"/>
  <c r="AU38" i="9"/>
  <c r="AU36" i="9"/>
  <c r="AU35" i="9" s="1"/>
  <c r="AU34" i="9" s="1"/>
  <c r="AU28" i="9"/>
  <c r="F31" i="21"/>
  <c r="F32" i="21" s="1"/>
  <c r="F37" i="21" s="1"/>
  <c r="F5" i="21"/>
  <c r="F6" i="21" s="1"/>
  <c r="F11" i="21" s="1"/>
  <c r="E117" i="13"/>
  <c r="AU85" i="9" l="1"/>
  <c r="AU77" i="9"/>
  <c r="AU178" i="9"/>
  <c r="AU185" i="9" s="1"/>
  <c r="AU177" i="9"/>
  <c r="AT206" i="9"/>
  <c r="AT195" i="9" s="1"/>
  <c r="AT191" i="9"/>
  <c r="AT174" i="9"/>
  <c r="AT173" i="9"/>
  <c r="AT161" i="9"/>
  <c r="AT150" i="9" s="1"/>
  <c r="AT88" i="9"/>
  <c r="AT87" i="9"/>
  <c r="AT172" i="9" s="1"/>
  <c r="AT78" i="9"/>
  <c r="AT77" i="9" s="1"/>
  <c r="AT62" i="9"/>
  <c r="AT61" i="9" s="1"/>
  <c r="AT60" i="9"/>
  <c r="AT58" i="9" s="1"/>
  <c r="AT49" i="9"/>
  <c r="AT47" i="9" s="1"/>
  <c r="AT45" i="9"/>
  <c r="AT44" i="9" s="1"/>
  <c r="AT38" i="9"/>
  <c r="AT36" i="9"/>
  <c r="AT35" i="9" s="1"/>
  <c r="AT34" i="9" s="1"/>
  <c r="AT28" i="9"/>
  <c r="AT85" i="9" l="1"/>
  <c r="AT93" i="9"/>
  <c r="AT91" i="9" s="1"/>
  <c r="AT178" i="9"/>
  <c r="AT185" i="9" s="1"/>
  <c r="AT177" i="9"/>
  <c r="AS206" i="9" l="1"/>
  <c r="AS195" i="9" s="1"/>
  <c r="AS191" i="9"/>
  <c r="AS174" i="9"/>
  <c r="AS173" i="9"/>
  <c r="E118" i="13"/>
  <c r="AS161" i="9"/>
  <c r="AS150" i="9" s="1"/>
  <c r="AS88" i="9"/>
  <c r="AS87" i="9"/>
  <c r="AS85" i="9" s="1"/>
  <c r="AS78" i="9"/>
  <c r="AS77" i="9" s="1"/>
  <c r="AS62" i="9"/>
  <c r="AS61" i="9" s="1"/>
  <c r="AS60" i="9"/>
  <c r="AS58" i="9" s="1"/>
  <c r="AS49" i="9"/>
  <c r="AS47" i="9" s="1"/>
  <c r="AS45" i="9"/>
  <c r="AS44" i="9" s="1"/>
  <c r="AS38" i="9"/>
  <c r="AS36" i="9"/>
  <c r="AS35" i="9" s="1"/>
  <c r="AS34" i="9" s="1"/>
  <c r="AS28" i="9"/>
  <c r="P7" i="10"/>
  <c r="AS93" i="9" l="1"/>
  <c r="AS91" i="9" s="1"/>
  <c r="AS172" i="9"/>
  <c r="AS178" i="9" s="1"/>
  <c r="AS185" i="9" s="1"/>
  <c r="AS177" i="9" l="1"/>
  <c r="E119" i="13" l="1"/>
  <c r="E120" i="13"/>
  <c r="X80" i="14" l="1"/>
  <c r="X81" i="14"/>
  <c r="X82" i="14"/>
  <c r="X61" i="14"/>
  <c r="X62" i="14"/>
  <c r="X63" i="14"/>
  <c r="X64" i="14"/>
  <c r="X65" i="14"/>
  <c r="X66" i="14"/>
  <c r="X67" i="14"/>
  <c r="X68" i="14"/>
  <c r="X69" i="14"/>
  <c r="X70" i="14"/>
  <c r="X71" i="14"/>
  <c r="X72" i="14"/>
  <c r="X73" i="14"/>
  <c r="X74" i="14"/>
  <c r="X75" i="14"/>
  <c r="X76" i="14"/>
  <c r="X77" i="14"/>
  <c r="X78" i="14"/>
  <c r="X79" i="14"/>
  <c r="X60" i="14"/>
  <c r="Y60" i="14"/>
  <c r="Y61" i="14" s="1"/>
  <c r="Y70" i="14" s="1"/>
  <c r="W5" i="14"/>
  <c r="W6" i="14" s="1"/>
  <c r="F18" i="13"/>
  <c r="F17" i="13"/>
  <c r="F15" i="13"/>
  <c r="F16" i="13"/>
  <c r="W11" i="14" l="1"/>
  <c r="AR35" i="9"/>
  <c r="AR195" i="9"/>
  <c r="AR191" i="9"/>
  <c r="AR174" i="9"/>
  <c r="AR173" i="9"/>
  <c r="AR161" i="9"/>
  <c r="AR88" i="9"/>
  <c r="AR87" i="9"/>
  <c r="AR85" i="9" s="1"/>
  <c r="AR78" i="9"/>
  <c r="AR62" i="9"/>
  <c r="AR60" i="9"/>
  <c r="AR49" i="9"/>
  <c r="AR45" i="9"/>
  <c r="AR38" i="9"/>
  <c r="AR36" i="9"/>
  <c r="AR28" i="9"/>
  <c r="C143" i="10"/>
  <c r="AR150" i="9" l="1"/>
  <c r="AR58" i="9"/>
  <c r="AR61" i="9"/>
  <c r="AR44" i="9"/>
  <c r="AR77" i="9"/>
  <c r="AR34" i="9"/>
  <c r="AR172" i="9"/>
  <c r="AR177" i="9" s="1"/>
  <c r="AR47" i="9"/>
  <c r="AR93" i="9"/>
  <c r="D186" i="10"/>
  <c r="F10" i="10"/>
  <c r="AR178" i="9" l="1"/>
  <c r="AR185" i="9" s="1"/>
  <c r="AR91" i="9"/>
  <c r="AP195" i="9" l="1"/>
  <c r="AP191" i="9"/>
  <c r="AP174" i="9"/>
  <c r="AP173" i="9"/>
  <c r="AP161" i="9"/>
  <c r="AP150" i="9" s="1"/>
  <c r="AP88" i="9"/>
  <c r="AP87" i="9"/>
  <c r="AP78" i="9"/>
  <c r="AP77" i="9" s="1"/>
  <c r="AP62" i="9"/>
  <c r="AP60" i="9"/>
  <c r="AP49" i="9"/>
  <c r="AP45" i="9"/>
  <c r="AP44" i="9" s="1"/>
  <c r="AP38" i="9"/>
  <c r="AP36" i="9"/>
  <c r="AP28" i="9"/>
  <c r="AP61" i="9" l="1"/>
  <c r="AP47" i="9"/>
  <c r="AP34" i="9"/>
  <c r="AP85" i="9"/>
  <c r="AP172" i="9"/>
  <c r="AP177" i="9" s="1"/>
  <c r="AP93" i="9"/>
  <c r="AP58" i="9"/>
  <c r="AP178" i="9" l="1"/>
  <c r="AP185" i="9" s="1"/>
  <c r="AP91" i="9"/>
  <c r="L29" i="11"/>
  <c r="C145" i="10"/>
  <c r="C144" i="10"/>
  <c r="AQ49" i="9"/>
  <c r="AO49" i="9"/>
  <c r="AN49" i="9"/>
  <c r="AQ45" i="9"/>
  <c r="AO45" i="9"/>
  <c r="D173" i="10"/>
  <c r="D172" i="10"/>
  <c r="D171" i="10"/>
  <c r="L169" i="10"/>
  <c r="F169" i="10"/>
  <c r="A148" i="10"/>
  <c r="B147" i="10"/>
  <c r="Q124" i="10"/>
  <c r="M124" i="10"/>
  <c r="G115" i="10"/>
  <c r="K114" i="10"/>
  <c r="G114" i="10"/>
  <c r="G112" i="10"/>
  <c r="O36" i="10"/>
  <c r="O35" i="10"/>
  <c r="O34" i="10"/>
  <c r="O33" i="10"/>
  <c r="R32" i="10"/>
  <c r="O32" i="10"/>
  <c r="F22" i="10"/>
  <c r="F20" i="10"/>
  <c r="F17" i="10"/>
  <c r="F16" i="10"/>
  <c r="M15" i="10"/>
  <c r="F15" i="10"/>
  <c r="F14" i="10"/>
  <c r="F13" i="10"/>
  <c r="M10" i="10"/>
  <c r="AO195" i="9" l="1"/>
  <c r="AO191" i="9"/>
  <c r="AO174" i="9"/>
  <c r="AO173" i="9"/>
  <c r="AO161" i="9"/>
  <c r="AO150" i="9" s="1"/>
  <c r="AO88" i="9"/>
  <c r="AO87" i="9"/>
  <c r="AO78" i="9"/>
  <c r="AO77" i="9" s="1"/>
  <c r="AO62" i="9"/>
  <c r="AO60" i="9"/>
  <c r="AO44" i="9"/>
  <c r="AO38" i="9"/>
  <c r="AO36" i="9"/>
  <c r="AO28" i="9"/>
  <c r="AO85" i="9" l="1"/>
  <c r="AO34" i="9"/>
  <c r="AO61" i="9"/>
  <c r="AO172" i="9"/>
  <c r="AO177" i="9" s="1"/>
  <c r="AO93" i="9"/>
  <c r="AO58" i="9"/>
  <c r="AO178" i="9" l="1"/>
  <c r="AO185" i="9" s="1"/>
  <c r="AO91" i="9"/>
  <c r="AQ161" i="9" l="1"/>
  <c r="AQ150" i="9" l="1"/>
  <c r="AQ195" i="9"/>
  <c r="AQ191" i="9"/>
  <c r="AQ174" i="9"/>
  <c r="AQ173" i="9"/>
  <c r="AN195" i="9" l="1"/>
  <c r="AN191" i="9"/>
  <c r="AN174" i="9"/>
  <c r="AN173" i="9"/>
  <c r="AN150" i="9"/>
  <c r="AN88" i="9"/>
  <c r="AN87" i="9"/>
  <c r="AN78" i="9"/>
  <c r="AN62" i="9"/>
  <c r="AN61" i="9" s="1"/>
  <c r="AN60" i="9"/>
  <c r="AN47" i="9"/>
  <c r="AN45" i="9"/>
  <c r="AN38" i="9"/>
  <c r="AN36" i="9"/>
  <c r="AN28" i="9"/>
  <c r="AQ28" i="9"/>
  <c r="AQ36" i="9"/>
  <c r="AQ38" i="9"/>
  <c r="AQ60" i="9"/>
  <c r="AQ62" i="9"/>
  <c r="AQ78" i="9"/>
  <c r="AQ87" i="9"/>
  <c r="AQ88" i="9"/>
  <c r="AN93" i="9" l="1"/>
  <c r="AN91" i="9" s="1"/>
  <c r="AQ58" i="9"/>
  <c r="AQ34" i="9"/>
  <c r="AQ61" i="9"/>
  <c r="AQ85" i="9"/>
  <c r="AQ172" i="9"/>
  <c r="AN44" i="9"/>
  <c r="AQ77" i="9"/>
  <c r="AQ93" i="9"/>
  <c r="AN77" i="9"/>
  <c r="AN58" i="9"/>
  <c r="AN172" i="9"/>
  <c r="AN177" i="9" s="1"/>
  <c r="AQ44" i="9"/>
  <c r="AN34" i="9"/>
  <c r="AN85" i="9"/>
  <c r="AQ177" i="9" l="1"/>
  <c r="AQ178" i="9"/>
  <c r="AQ91" i="9"/>
  <c r="AN178" i="9"/>
  <c r="AN185" i="9" s="1"/>
  <c r="AQ185" i="9" l="1"/>
  <c r="AM195" i="9"/>
  <c r="AM191" i="9"/>
  <c r="AM174" i="9"/>
  <c r="AM173" i="9"/>
  <c r="AM150" i="9"/>
  <c r="AM88" i="9"/>
  <c r="AM87" i="9"/>
  <c r="AM172" i="9" s="1"/>
  <c r="AM78" i="9"/>
  <c r="AM62" i="9"/>
  <c r="AM61" i="9" s="1"/>
  <c r="AM60" i="9"/>
  <c r="AM58" i="9" s="1"/>
  <c r="AM49" i="9"/>
  <c r="AM45" i="9"/>
  <c r="AM38" i="9"/>
  <c r="AM36" i="9"/>
  <c r="AM28" i="9"/>
  <c r="AM34" i="9" l="1"/>
  <c r="AM47" i="9"/>
  <c r="AM85" i="9"/>
  <c r="AM44" i="9"/>
  <c r="AM178" i="9"/>
  <c r="AM185" i="9" s="1"/>
  <c r="AM177" i="9"/>
  <c r="AM77" i="9"/>
  <c r="AM93" i="9"/>
  <c r="AM91" i="9" l="1"/>
  <c r="AL195" i="9" l="1"/>
  <c r="AL191" i="9"/>
  <c r="AL174" i="9"/>
  <c r="AL173" i="9"/>
  <c r="AL150" i="9"/>
  <c r="AL88" i="9"/>
  <c r="AL87" i="9"/>
  <c r="AL172" i="9" s="1"/>
  <c r="AL78" i="9"/>
  <c r="AL62" i="9"/>
  <c r="AL61" i="9" s="1"/>
  <c r="AL58" i="9"/>
  <c r="AL49" i="9"/>
  <c r="AL45" i="9"/>
  <c r="AL38" i="9"/>
  <c r="AL36" i="9"/>
  <c r="AL28" i="9"/>
  <c r="AL93" i="9" l="1"/>
  <c r="AL91" i="9" s="1"/>
  <c r="AL34" i="9"/>
  <c r="AL47" i="9"/>
  <c r="AL77" i="9"/>
  <c r="AL44" i="9"/>
  <c r="AL85" i="9"/>
  <c r="AL177" i="9"/>
  <c r="AL178" i="9"/>
  <c r="AL185" i="9" s="1"/>
  <c r="AK195" i="9" l="1"/>
  <c r="AK191" i="9"/>
  <c r="AK174" i="9"/>
  <c r="AK173" i="9"/>
  <c r="AK150" i="9"/>
  <c r="AK88" i="9"/>
  <c r="AK87" i="9"/>
  <c r="AK78" i="9"/>
  <c r="AK62" i="9"/>
  <c r="AK58" i="9"/>
  <c r="AK49" i="9"/>
  <c r="AK45" i="9"/>
  <c r="AK38" i="9"/>
  <c r="AK36" i="9"/>
  <c r="AK28" i="9"/>
  <c r="AK85" i="9" l="1"/>
  <c r="AK34" i="9"/>
  <c r="AK47" i="9"/>
  <c r="AK172" i="9"/>
  <c r="AK44" i="9"/>
  <c r="AK61" i="9"/>
  <c r="AK93" i="9"/>
  <c r="AK91" i="9" s="1"/>
  <c r="AK77" i="9"/>
  <c r="AK178" i="9" l="1"/>
  <c r="AK185" i="9" s="1"/>
  <c r="AK177" i="9"/>
  <c r="AJ195" i="9"/>
  <c r="AJ191" i="9"/>
  <c r="AJ174" i="9"/>
  <c r="AJ173" i="9"/>
  <c r="AJ150" i="9"/>
  <c r="AJ88" i="9"/>
  <c r="AJ87" i="9"/>
  <c r="AJ172" i="9" s="1"/>
  <c r="AJ78" i="9"/>
  <c r="AJ62" i="9"/>
  <c r="AJ60" i="9"/>
  <c r="AJ49" i="9"/>
  <c r="AJ47" i="9" s="1"/>
  <c r="AJ45" i="9"/>
  <c r="AJ38" i="9"/>
  <c r="AJ36" i="9"/>
  <c r="AJ28" i="9"/>
  <c r="AJ85" i="9" l="1"/>
  <c r="AJ93" i="9"/>
  <c r="AJ44" i="9"/>
  <c r="AJ61" i="9"/>
  <c r="AJ58" i="9"/>
  <c r="AJ34" i="9"/>
  <c r="AJ77" i="9"/>
  <c r="AJ177" i="9"/>
  <c r="AJ178" i="9"/>
  <c r="AJ185" i="9" s="1"/>
  <c r="AJ91" i="9"/>
  <c r="AI195" i="9" l="1"/>
  <c r="AI191" i="9"/>
  <c r="AI174" i="9"/>
  <c r="AI173" i="9"/>
  <c r="AI150" i="9"/>
  <c r="AI88" i="9"/>
  <c r="AI87" i="9"/>
  <c r="AI78" i="9"/>
  <c r="AI62" i="9"/>
  <c r="AI60" i="9"/>
  <c r="AI49" i="9"/>
  <c r="AI45" i="9"/>
  <c r="AI38" i="9"/>
  <c r="AI36" i="9"/>
  <c r="AI28" i="9"/>
  <c r="AI61" i="9" l="1"/>
  <c r="AI58" i="9"/>
  <c r="AI172" i="9"/>
  <c r="AI177" i="9" s="1"/>
  <c r="AI44" i="9"/>
  <c r="AI85" i="9"/>
  <c r="AI93" i="9"/>
  <c r="AI91" i="9" s="1"/>
  <c r="AI47" i="9"/>
  <c r="AI77" i="9"/>
  <c r="AI34" i="9"/>
  <c r="AI178" i="9" l="1"/>
  <c r="AI185" i="9" s="1"/>
  <c r="AH78" i="9"/>
  <c r="AG78" i="9"/>
  <c r="AF78" i="9"/>
  <c r="AE78" i="9"/>
  <c r="AH195" i="9" l="1"/>
  <c r="AH191" i="9"/>
  <c r="AH173" i="9"/>
  <c r="AH150" i="9"/>
  <c r="AH91" i="9"/>
  <c r="AH88" i="9"/>
  <c r="AH87" i="9"/>
  <c r="AH77" i="9"/>
  <c r="AH62" i="9"/>
  <c r="AH61" i="9" s="1"/>
  <c r="AH60" i="9"/>
  <c r="AH49" i="9"/>
  <c r="AH45" i="9"/>
  <c r="AH44" i="9" s="1"/>
  <c r="AH38" i="9"/>
  <c r="AH36" i="9"/>
  <c r="AH28" i="9"/>
  <c r="AH34" i="9" l="1"/>
  <c r="AH47" i="9"/>
  <c r="AH85" i="9"/>
  <c r="AH172" i="9"/>
  <c r="AH58" i="9"/>
  <c r="AH177" i="9" l="1"/>
  <c r="AH178" i="9"/>
  <c r="AH185" i="9" s="1"/>
  <c r="L3" i="11"/>
  <c r="AG195" i="9"/>
  <c r="AG191" i="9"/>
  <c r="AG174" i="9"/>
  <c r="AG173" i="9"/>
  <c r="AG150" i="9"/>
  <c r="AG93" i="9"/>
  <c r="AG88" i="9"/>
  <c r="AG87" i="9"/>
  <c r="AG77" i="9"/>
  <c r="AG62" i="9"/>
  <c r="AG60" i="9"/>
  <c r="AG49" i="9"/>
  <c r="AG45" i="9"/>
  <c r="AG38" i="9"/>
  <c r="AG36" i="9"/>
  <c r="AG28" i="9"/>
  <c r="AG58" i="9" l="1"/>
  <c r="AG91" i="9"/>
  <c r="AG61" i="9"/>
  <c r="AG34" i="9"/>
  <c r="AG47" i="9"/>
  <c r="AG85" i="9"/>
  <c r="AG44" i="9"/>
  <c r="AG172" i="9"/>
  <c r="M29" i="11"/>
  <c r="L37" i="11" s="1"/>
  <c r="AG177" i="9" l="1"/>
  <c r="AG178" i="9"/>
  <c r="AG185" i="9" s="1"/>
  <c r="M3" i="11"/>
  <c r="L11" i="11" s="1"/>
  <c r="AF87" i="9" l="1"/>
  <c r="AE87" i="9"/>
  <c r="AE85" i="9" l="1"/>
  <c r="AF85" i="9"/>
  <c r="AE195" i="9" l="1"/>
  <c r="AE191" i="9"/>
  <c r="AE174" i="9"/>
  <c r="AE173" i="9"/>
  <c r="AE172" i="9"/>
  <c r="AE150" i="9"/>
  <c r="AE88" i="9"/>
  <c r="AE77" i="9"/>
  <c r="AE62" i="9"/>
  <c r="AE60" i="9"/>
  <c r="AE49" i="9"/>
  <c r="AE45" i="9"/>
  <c r="AE38" i="9"/>
  <c r="AE36" i="9"/>
  <c r="AE34" i="9" s="1"/>
  <c r="AE28" i="9"/>
  <c r="AE61" i="9" l="1"/>
  <c r="AE58" i="9"/>
  <c r="AE47" i="9"/>
  <c r="AE44" i="9"/>
  <c r="AE178" i="9"/>
  <c r="AE185" i="9" s="1"/>
  <c r="AE177" i="9"/>
  <c r="AE93" i="9"/>
  <c r="AD79" i="9"/>
  <c r="AE91" i="9" l="1"/>
  <c r="AF36" i="9"/>
  <c r="AD195" i="9" l="1"/>
  <c r="AD191" i="9"/>
  <c r="AD174" i="9"/>
  <c r="AD173" i="9"/>
  <c r="AD161" i="9"/>
  <c r="AD150" i="9" s="1"/>
  <c r="AD124" i="9"/>
  <c r="AD98" i="9"/>
  <c r="AD88" i="9"/>
  <c r="AD87" i="9"/>
  <c r="AD78" i="9"/>
  <c r="AD60" i="9"/>
  <c r="AD59" i="9"/>
  <c r="AD62" i="9" s="1"/>
  <c r="AD49" i="9"/>
  <c r="AD45" i="9"/>
  <c r="AD38" i="9"/>
  <c r="AD34" i="9"/>
  <c r="AD28" i="9"/>
  <c r="AD93" i="9" l="1"/>
  <c r="AD61" i="9"/>
  <c r="AD77" i="9"/>
  <c r="AD85" i="9"/>
  <c r="AD91" i="9"/>
  <c r="AD44" i="9"/>
  <c r="AD47" i="9"/>
  <c r="AD172" i="9"/>
  <c r="AD58" i="9"/>
  <c r="AD177" i="9" l="1"/>
  <c r="AD178" i="9"/>
  <c r="AD185" i="9" s="1"/>
  <c r="AC124" i="9" l="1"/>
  <c r="AC98" i="9"/>
  <c r="AF191" i="9" l="1"/>
  <c r="AF174" i="9" l="1"/>
  <c r="AF93" i="9" l="1"/>
  <c r="AF60" i="9"/>
  <c r="AF62" i="9"/>
  <c r="AF28" i="9"/>
  <c r="AC195" i="9"/>
  <c r="AC191" i="9"/>
  <c r="AC173" i="9"/>
  <c r="AC172" i="9"/>
  <c r="AC150" i="9"/>
  <c r="AC91" i="9"/>
  <c r="AC88" i="9"/>
  <c r="AC85" i="9"/>
  <c r="AC77" i="9"/>
  <c r="AC61" i="9"/>
  <c r="AC58" i="9"/>
  <c r="AC49" i="9"/>
  <c r="AC45" i="9"/>
  <c r="AC38" i="9"/>
  <c r="AC36" i="9"/>
  <c r="AC34" i="9" s="1"/>
  <c r="AC28" i="9"/>
  <c r="AC177" i="9" l="1"/>
  <c r="AC44" i="9"/>
  <c r="AC47" i="9"/>
  <c r="AC178" i="9"/>
  <c r="AC185" i="9" s="1"/>
  <c r="AF150" i="9" l="1"/>
  <c r="AF195" i="9" l="1"/>
  <c r="AF173" i="9"/>
  <c r="AF172" i="9"/>
  <c r="AF91" i="9"/>
  <c r="AF49" i="9"/>
  <c r="AF45" i="9"/>
  <c r="AF178" i="9" l="1"/>
  <c r="AF185" i="9" s="1"/>
  <c r="AF44" i="9"/>
  <c r="AF177" i="9"/>
  <c r="AF88" i="9" l="1"/>
  <c r="AF77" i="9"/>
  <c r="AF61" i="9"/>
  <c r="AF58" i="9"/>
  <c r="AF47" i="9"/>
  <c r="AF38" i="9"/>
  <c r="AF34" i="9" l="1"/>
  <c r="AB79" i="9" l="1"/>
  <c r="AB195" i="9" l="1"/>
  <c r="AB191" i="9"/>
  <c r="AB174" i="9"/>
  <c r="AB173" i="9"/>
  <c r="AB150" i="9"/>
  <c r="AB88" i="9"/>
  <c r="AB87" i="9"/>
  <c r="AB78" i="9"/>
  <c r="AB62" i="9"/>
  <c r="AB60" i="9"/>
  <c r="AB49" i="9"/>
  <c r="AB45" i="9"/>
  <c r="AB38" i="9"/>
  <c r="AB36" i="9"/>
  <c r="AB35" i="9"/>
  <c r="AB28" i="9"/>
  <c r="AB61" i="9" l="1"/>
  <c r="AB58" i="9"/>
  <c r="AB44" i="9"/>
  <c r="AB77" i="9"/>
  <c r="AB47" i="9"/>
  <c r="AB85" i="9"/>
  <c r="AB172" i="9"/>
  <c r="AB34" i="9"/>
  <c r="AB93" i="9"/>
  <c r="AB177" i="9" l="1"/>
  <c r="AB91" i="9"/>
  <c r="AB178" i="9"/>
  <c r="AB185" i="9" s="1"/>
  <c r="AA206" i="9"/>
  <c r="AA195" i="9" s="1"/>
  <c r="AA174" i="9"/>
  <c r="AA173" i="9"/>
  <c r="AA87" i="9"/>
  <c r="AA79" i="9"/>
  <c r="AA78" i="9"/>
  <c r="AA62" i="9"/>
  <c r="AA60" i="9"/>
  <c r="AA49" i="9"/>
  <c r="AA45" i="9"/>
  <c r="AA36" i="9"/>
  <c r="AA35" i="9"/>
  <c r="Z191" i="9"/>
  <c r="Z185" i="9"/>
  <c r="Z161" i="9"/>
  <c r="Z150" i="9" s="1"/>
  <c r="Z93" i="9"/>
  <c r="Z88" i="9"/>
  <c r="Z85" i="9"/>
  <c r="Z77" i="9"/>
  <c r="Z61" i="9"/>
  <c r="Z58" i="9"/>
  <c r="Z47" i="9"/>
  <c r="Z44" i="9"/>
  <c r="Z38" i="9"/>
  <c r="Z34" i="9"/>
  <c r="Z28" i="9"/>
  <c r="AA172" i="9" l="1"/>
  <c r="Z91" i="9"/>
  <c r="AA93" i="9"/>
  <c r="AA177" i="9" l="1"/>
  <c r="AA34" i="9"/>
  <c r="AA185" i="9" l="1"/>
  <c r="AA161" i="9"/>
  <c r="AA150" i="9" s="1"/>
  <c r="AA91" i="9"/>
  <c r="AA88" i="9" l="1"/>
  <c r="AA85" i="9"/>
  <c r="AA77" i="9"/>
  <c r="AA61" i="9"/>
  <c r="AA58" i="9"/>
  <c r="AA47" i="9"/>
  <c r="AA44" i="9"/>
  <c r="AA191" i="9"/>
  <c r="AA38" i="9"/>
  <c r="AA28" i="9"/>
  <c r="Y124" i="9" l="1"/>
  <c r="Y98" i="9"/>
  <c r="Y161" i="9" l="1"/>
  <c r="Y150" i="9" s="1"/>
  <c r="Y195" i="9"/>
  <c r="Y177" i="9"/>
  <c r="X191" i="9" l="1"/>
  <c r="X185" i="9"/>
  <c r="X177" i="9"/>
  <c r="X91" i="9"/>
  <c r="X88" i="9"/>
  <c r="X85" i="9"/>
  <c r="X77" i="9"/>
  <c r="X61" i="9"/>
  <c r="X58" i="9"/>
  <c r="X47" i="9"/>
  <c r="X44" i="9"/>
  <c r="X38" i="9"/>
  <c r="X34" i="9"/>
  <c r="X28" i="9"/>
  <c r="Y185" i="9" l="1"/>
  <c r="Y191" i="9"/>
  <c r="Y77" i="9" l="1"/>
  <c r="Y91" i="9"/>
  <c r="Y88" i="9"/>
  <c r="Y85" i="9"/>
  <c r="Y61" i="9"/>
  <c r="Y58" i="9"/>
  <c r="Y47" i="9"/>
  <c r="Y44" i="9"/>
  <c r="Y38" i="9"/>
  <c r="Y34" i="9"/>
  <c r="Y28" i="9"/>
  <c r="AQ47" i="9" l="1"/>
  <c r="AO47" i="9"/>
</calcChain>
</file>

<file path=xl/sharedStrings.xml><?xml version="1.0" encoding="utf-8"?>
<sst xmlns="http://schemas.openxmlformats.org/spreadsheetml/2006/main" count="6856" uniqueCount="722">
  <si>
    <t>Currency</t>
  </si>
  <si>
    <t>Units</t>
  </si>
  <si>
    <t>Commodity Murābahah / Tawwaruq</t>
  </si>
  <si>
    <t>Salam</t>
  </si>
  <si>
    <t>Istisnā`</t>
  </si>
  <si>
    <t>Ijārah/Ijārah Muntahia Bittamlīk</t>
  </si>
  <si>
    <t>Diminishing Mushārakah</t>
  </si>
  <si>
    <t>Mushārakah</t>
  </si>
  <si>
    <t>Wakālah</t>
  </si>
  <si>
    <t>Capital Adequacy :  Basel Standard</t>
  </si>
  <si>
    <t>Risk-weighted assets (RWA)</t>
  </si>
  <si>
    <t>RWA</t>
  </si>
  <si>
    <t>Capital Adequacy: IFSB Formula</t>
  </si>
  <si>
    <t>Total regulatory capital</t>
  </si>
  <si>
    <t>Tier 1 capital</t>
  </si>
  <si>
    <t>CET1 capital</t>
  </si>
  <si>
    <t>Asset Quality</t>
  </si>
  <si>
    <t>Total financing</t>
  </si>
  <si>
    <t>Net NPF</t>
  </si>
  <si>
    <t>Provisions</t>
  </si>
  <si>
    <t>Earnings</t>
  </si>
  <si>
    <t>Total assets</t>
  </si>
  <si>
    <t>Leverage</t>
  </si>
  <si>
    <t>Liquidity</t>
  </si>
  <si>
    <t>Liquid assets</t>
  </si>
  <si>
    <t>Short-term liabilities</t>
  </si>
  <si>
    <t>Total net cash outflows over the next 30 calendar days</t>
  </si>
  <si>
    <t>Available stable funding (ASF)</t>
  </si>
  <si>
    <t>Required stable funding (RSF)</t>
  </si>
  <si>
    <t>Sensitivity to Market Risk; Other</t>
  </si>
  <si>
    <t xml:space="preserve">Net FX open position </t>
  </si>
  <si>
    <t>Value of large exposures</t>
  </si>
  <si>
    <t>Total financing at end of current period</t>
  </si>
  <si>
    <t xml:space="preserve">Total financing at end of same period in previous year </t>
  </si>
  <si>
    <t>Code</t>
  </si>
  <si>
    <t xml:space="preserve">Indicator </t>
  </si>
  <si>
    <t xml:space="preserve">Total assets </t>
  </si>
  <si>
    <t>Standard</t>
  </si>
  <si>
    <t xml:space="preserve">Country: </t>
  </si>
  <si>
    <t>Number of domestic branch offices</t>
  </si>
  <si>
    <t xml:space="preserve">CAR </t>
  </si>
  <si>
    <t xml:space="preserve">CP02a </t>
  </si>
  <si>
    <t xml:space="preserve">Tier 1 capital to RWA </t>
  </si>
  <si>
    <t xml:space="preserve">CP03a  </t>
  </si>
  <si>
    <t>CP01a</t>
  </si>
  <si>
    <t xml:space="preserve">CP01b </t>
  </si>
  <si>
    <t xml:space="preserve">CP02b </t>
  </si>
  <si>
    <t xml:space="preserve">CP03b </t>
  </si>
  <si>
    <t xml:space="preserve">CP04 </t>
  </si>
  <si>
    <t>Return on equity (ROE)</t>
  </si>
  <si>
    <t>CP08</t>
  </si>
  <si>
    <t xml:space="preserve">CP09 </t>
  </si>
  <si>
    <t>Net profit margin</t>
  </si>
  <si>
    <t xml:space="preserve">CP10 </t>
  </si>
  <si>
    <t xml:space="preserve">CP05 </t>
  </si>
  <si>
    <t xml:space="preserve">CP06 </t>
  </si>
  <si>
    <t xml:space="preserve">CP07 </t>
  </si>
  <si>
    <t>Return on assets (ROA)</t>
  </si>
  <si>
    <t xml:space="preserve">CP11 </t>
  </si>
  <si>
    <t xml:space="preserve">CP12 </t>
  </si>
  <si>
    <t xml:space="preserve">CP17 </t>
  </si>
  <si>
    <t>Net foreign exchange open position to capital</t>
  </si>
  <si>
    <t xml:space="preserve">CP18 </t>
  </si>
  <si>
    <t xml:space="preserve">CP19 </t>
  </si>
  <si>
    <t xml:space="preserve">CP13 </t>
  </si>
  <si>
    <t>Liquid assets ratio</t>
  </si>
  <si>
    <t xml:space="preserve">CP14 </t>
  </si>
  <si>
    <t>Liquid assets to short-term liabilities</t>
  </si>
  <si>
    <t xml:space="preserve">CP15 </t>
  </si>
  <si>
    <t xml:space="preserve">CP16 </t>
  </si>
  <si>
    <t xml:space="preserve">Currency </t>
  </si>
  <si>
    <t>Income distributed to IAH</t>
  </si>
  <si>
    <t>Total income from assets funded by PSIA</t>
  </si>
  <si>
    <t>Off-balance sheet items</t>
  </si>
  <si>
    <t>Total funding</t>
  </si>
  <si>
    <t>FX financing</t>
  </si>
  <si>
    <t>Sectoral distribution</t>
  </si>
  <si>
    <t>(t*)    other financing of households</t>
  </si>
  <si>
    <t>Value of gross NPF</t>
  </si>
  <si>
    <t>Economic activity</t>
  </si>
  <si>
    <t>Total returns</t>
  </si>
  <si>
    <t>Commodity Murābahah/ Tawwaruq</t>
  </si>
  <si>
    <t>AD01</t>
  </si>
  <si>
    <t xml:space="preserve">AD02 </t>
  </si>
  <si>
    <t xml:space="preserve">AD03 </t>
  </si>
  <si>
    <t xml:space="preserve">AD04 </t>
  </si>
  <si>
    <t xml:space="preserve">AD05 </t>
  </si>
  <si>
    <t xml:space="preserve">AD06 </t>
  </si>
  <si>
    <t xml:space="preserve">AD08 </t>
  </si>
  <si>
    <t xml:space="preserve">AD07 </t>
  </si>
  <si>
    <t>Fee based</t>
  </si>
  <si>
    <t>2013A</t>
  </si>
  <si>
    <t>Exposure</t>
  </si>
  <si>
    <t xml:space="preserve">Foreign-currency denominated financing to total financing  </t>
  </si>
  <si>
    <t>Growth of financing to private sector</t>
  </si>
  <si>
    <t xml:space="preserve">Note: </t>
  </si>
  <si>
    <t xml:space="preserve">Large exposures to capital </t>
  </si>
  <si>
    <t xml:space="preserve">Time period covered : </t>
  </si>
  <si>
    <t xml:space="preserve">Core Prudential Islamic Financial Indicators (PIFIs) </t>
  </si>
  <si>
    <t>CAR (IFSB)</t>
  </si>
  <si>
    <t>Tier 1 capital to RWA  (IFSB)</t>
  </si>
  <si>
    <t xml:space="preserve">Net nonperforming financing (net NPF) to capital </t>
  </si>
  <si>
    <t>Capital to assets (balance sheet definition)</t>
  </si>
  <si>
    <t xml:space="preserve">Leverage (regulatory definition) </t>
  </si>
  <si>
    <t>Liquidity coverage ratio (LCR)</t>
  </si>
  <si>
    <t>Net stable funding ratio (NSFR)</t>
  </si>
  <si>
    <t>Additional Prudential Islamic Financial Indicators (PIFIs)</t>
  </si>
  <si>
    <t>Income distributed to investment account holder (IAH) out of total income from assets funded by profit-sharing investment accounts (PSIAs)</t>
  </si>
  <si>
    <t>Total off-balance sheet items to total assets</t>
  </si>
  <si>
    <t>Foreign-currency denominated funding to total funding</t>
  </si>
  <si>
    <t xml:space="preserve">FX funding </t>
  </si>
  <si>
    <t>(a)     agriculture, forestry, hunting and fishing</t>
  </si>
  <si>
    <t>(b)     mining and quarrying</t>
  </si>
  <si>
    <t>(c)     manufacturing</t>
  </si>
  <si>
    <t>(d)     electricity, gas, steam and air-conditioning supply</t>
  </si>
  <si>
    <t>(e)     water supply; sewerage and waste management</t>
  </si>
  <si>
    <t>(f)     construction</t>
  </si>
  <si>
    <t>(h)     transportation and storage</t>
  </si>
  <si>
    <t>(i)      accommodation and food service activities</t>
  </si>
  <si>
    <t>(j)      information and communication</t>
  </si>
  <si>
    <t xml:space="preserve">(k)     financial and insurance activities </t>
  </si>
  <si>
    <t>(l)      real estate activities</t>
  </si>
  <si>
    <t>(m)    professional, scientific and technical activities</t>
  </si>
  <si>
    <t>(n)     administrative and support service activities</t>
  </si>
  <si>
    <t>(o)     public administration and defense; compulsory social security</t>
  </si>
  <si>
    <t>(p)     education</t>
  </si>
  <si>
    <t>(q)     human health and social work activities</t>
  </si>
  <si>
    <t>(r)     arts, entertainment and recreation</t>
  </si>
  <si>
    <t>(s)     other service activities (export)</t>
  </si>
  <si>
    <t>(t)      activities of households as employers</t>
  </si>
  <si>
    <t xml:space="preserve">(u)     activities of extraterritorial organisations and bodies      </t>
  </si>
  <si>
    <t>(u*)   financing to nonresidents</t>
  </si>
  <si>
    <t>Structural Islamic Financial Indicators (SIFIs)</t>
  </si>
  <si>
    <t xml:space="preserve">Total financing </t>
  </si>
  <si>
    <t>(g)     wholesale and retail trade; repair of motor vehicles and motorcycles</t>
  </si>
  <si>
    <r>
      <t xml:space="preserve">Stock of </t>
    </r>
    <r>
      <rPr>
        <i/>
        <sz val="8"/>
        <rFont val="Arial"/>
        <family val="2"/>
      </rPr>
      <t>Sharī`ah</t>
    </r>
    <r>
      <rPr>
        <sz val="8"/>
        <rFont val="Arial"/>
        <family val="2"/>
      </rPr>
      <t>-compliant  high quality liquid assets</t>
    </r>
  </si>
  <si>
    <r>
      <t xml:space="preserve">Value of </t>
    </r>
    <r>
      <rPr>
        <b/>
        <i/>
        <sz val="8"/>
        <rFont val="Arial"/>
        <family val="2"/>
      </rPr>
      <t>Sukūk</t>
    </r>
    <r>
      <rPr>
        <b/>
        <sz val="8"/>
        <rFont val="Arial"/>
        <family val="2"/>
      </rPr>
      <t xml:space="preserve"> holdings to capital</t>
    </r>
  </si>
  <si>
    <r>
      <rPr>
        <i/>
        <sz val="8"/>
        <rFont val="Arial"/>
        <family val="2"/>
      </rPr>
      <t>Sukūk</t>
    </r>
    <r>
      <rPr>
        <sz val="8"/>
        <rFont val="Arial"/>
        <family val="2"/>
      </rPr>
      <t xml:space="preserve"> holdings</t>
    </r>
  </si>
  <si>
    <r>
      <t xml:space="preserve">Value of </t>
    </r>
    <r>
      <rPr>
        <i/>
        <sz val="8"/>
        <rFont val="Arial"/>
        <family val="2"/>
      </rPr>
      <t>Sharī`ah</t>
    </r>
    <r>
      <rPr>
        <sz val="8"/>
        <rFont val="Arial"/>
        <family val="2"/>
      </rPr>
      <t>-compliant financing</t>
    </r>
  </si>
  <si>
    <r>
      <t>Total revenues</t>
    </r>
    <r>
      <rPr>
        <b/>
        <vertAlign val="superscript"/>
        <sz val="8"/>
        <rFont val="Arial"/>
        <family val="2"/>
      </rPr>
      <t xml:space="preserve"> </t>
    </r>
  </si>
  <si>
    <r>
      <t xml:space="preserve">Earnings before taxes and </t>
    </r>
    <r>
      <rPr>
        <b/>
        <i/>
        <sz val="8"/>
        <rFont val="Arial"/>
        <family val="2"/>
      </rPr>
      <t>Zakat</t>
    </r>
  </si>
  <si>
    <t>2014Q1</t>
  </si>
  <si>
    <t>2014Q2</t>
  </si>
  <si>
    <t>2014Q3</t>
  </si>
  <si>
    <t>2014Q4</t>
  </si>
  <si>
    <t>Total regulatory capital (or balance sheet capital)</t>
  </si>
  <si>
    <t>Financing based</t>
  </si>
  <si>
    <t>Ijārah / Ijārah Muntahia Bittamlīk</t>
  </si>
  <si>
    <t xml:space="preserve">Source: </t>
  </si>
  <si>
    <t xml:space="preserve">Murābahah </t>
  </si>
  <si>
    <t>Interbank financing</t>
  </si>
  <si>
    <t>All other assets</t>
  </si>
  <si>
    <t>Profit-sharing investment accounts (PSIA)</t>
  </si>
  <si>
    <r>
      <rPr>
        <i/>
        <sz val="8"/>
        <color indexed="8"/>
        <rFont val="Arial"/>
        <family val="2"/>
      </rPr>
      <t>Sukūk</t>
    </r>
    <r>
      <rPr>
        <sz val="8"/>
        <color indexed="8"/>
        <rFont val="Arial"/>
        <family val="2"/>
      </rPr>
      <t xml:space="preserve"> issued</t>
    </r>
  </si>
  <si>
    <t>Interbank funding/liabilities</t>
  </si>
  <si>
    <t>Capital and reserves</t>
  </si>
  <si>
    <t xml:space="preserve">Other </t>
  </si>
  <si>
    <r>
      <t xml:space="preserve">Investment based </t>
    </r>
    <r>
      <rPr>
        <i/>
        <sz val="8"/>
        <color indexed="8"/>
        <rFont val="Arial"/>
        <family val="2"/>
      </rPr>
      <t xml:space="preserve">(Sukūk, </t>
    </r>
    <r>
      <rPr>
        <sz val="8"/>
        <color indexed="8"/>
        <rFont val="Arial"/>
        <family val="2"/>
      </rPr>
      <t xml:space="preserve">other </t>
    </r>
    <r>
      <rPr>
        <i/>
        <sz val="8"/>
        <color indexed="8"/>
        <rFont val="Arial"/>
        <family val="2"/>
      </rPr>
      <t>Sharī`ah</t>
    </r>
    <r>
      <rPr>
        <sz val="8"/>
        <color indexed="8"/>
        <rFont val="Arial"/>
        <family val="2"/>
      </rPr>
      <t>-compliant securities etc.)</t>
    </r>
  </si>
  <si>
    <t>(iii)</t>
  </si>
  <si>
    <t xml:space="preserve">Others </t>
  </si>
  <si>
    <r>
      <t xml:space="preserve">Value (or percentage) of financing by type of </t>
    </r>
    <r>
      <rPr>
        <b/>
        <i/>
        <sz val="8"/>
        <rFont val="Arial"/>
        <family val="2"/>
      </rPr>
      <t>Sharī`ah</t>
    </r>
    <r>
      <rPr>
        <b/>
        <sz val="8"/>
        <rFont val="Arial"/>
        <family val="2"/>
      </rPr>
      <t>-compliant contract</t>
    </r>
  </si>
  <si>
    <r>
      <t xml:space="preserve">Other </t>
    </r>
    <r>
      <rPr>
        <i/>
        <sz val="8"/>
        <color indexed="8"/>
        <rFont val="Arial"/>
        <family val="2"/>
      </rPr>
      <t>Sharī`ah</t>
    </r>
    <r>
      <rPr>
        <sz val="8"/>
        <color indexed="8"/>
        <rFont val="Arial"/>
        <family val="2"/>
      </rPr>
      <t>-compliant securities issued</t>
    </r>
  </si>
  <si>
    <t>All other liabilities</t>
  </si>
  <si>
    <r>
      <t xml:space="preserve">Value (or percentage) of returns by major type of </t>
    </r>
    <r>
      <rPr>
        <b/>
        <i/>
        <sz val="8"/>
        <rFont val="Arial"/>
        <family val="2"/>
      </rPr>
      <t>Sharī`ah</t>
    </r>
    <r>
      <rPr>
        <b/>
        <sz val="8"/>
        <rFont val="Arial"/>
        <family val="2"/>
      </rPr>
      <t>-compliant contract</t>
    </r>
    <r>
      <rPr>
        <b/>
        <vertAlign val="superscript"/>
        <sz val="8"/>
        <rFont val="Arial"/>
        <family val="2"/>
      </rPr>
      <t xml:space="preserve"> </t>
    </r>
  </si>
  <si>
    <t xml:space="preserve">Value (or percentage) of gross NPF by economic activities </t>
  </si>
  <si>
    <r>
      <t xml:space="preserve">Value (or percentage) of </t>
    </r>
    <r>
      <rPr>
        <b/>
        <i/>
        <sz val="8"/>
        <rFont val="Arial"/>
        <family val="2"/>
      </rPr>
      <t>Sharī`ah</t>
    </r>
    <r>
      <rPr>
        <b/>
        <sz val="8"/>
        <rFont val="Arial"/>
        <family val="2"/>
      </rPr>
      <t>-compliant financing by economic activity</t>
    </r>
  </si>
  <si>
    <t>NC</t>
  </si>
  <si>
    <t>B</t>
  </si>
  <si>
    <t>G</t>
  </si>
  <si>
    <t>Indonesia</t>
  </si>
  <si>
    <t>n.a</t>
  </si>
  <si>
    <t>(…)</t>
  </si>
  <si>
    <t>Not applicable</t>
  </si>
  <si>
    <t>Prudential and Structural Islamic Financial Indicators (PSIFIs) for Islamic Windows</t>
  </si>
  <si>
    <t>Assets held by domestic systemically important Islamic windows</t>
  </si>
  <si>
    <t>(Select data providing Authority)</t>
  </si>
  <si>
    <t>Autoriti Monetari Brunei Darussalam</t>
  </si>
  <si>
    <t>Bangladesh Bank</t>
  </si>
  <si>
    <t>Bank Negara Malaysia</t>
  </si>
  <si>
    <t>Muḍārabah</t>
  </si>
  <si>
    <t>Qarḍ Hassan</t>
  </si>
  <si>
    <r>
      <t xml:space="preserve">Nonrenumerative funding (current account, </t>
    </r>
    <r>
      <rPr>
        <i/>
        <sz val="8"/>
        <color indexed="8"/>
        <rFont val="Arial"/>
        <family val="2"/>
      </rPr>
      <t>Wadī`ah</t>
    </r>
    <r>
      <rPr>
        <sz val="8"/>
        <color indexed="8"/>
        <rFont val="Arial"/>
        <family val="2"/>
      </rPr>
      <t>)</t>
    </r>
  </si>
  <si>
    <t>Ending Period:</t>
  </si>
  <si>
    <r>
      <rPr>
        <i/>
        <sz val="8"/>
        <color indexed="9"/>
        <rFont val="Arial"/>
        <family val="2"/>
      </rPr>
      <t>Starting Period:</t>
    </r>
    <r>
      <rPr>
        <b/>
        <sz val="8"/>
        <color indexed="9"/>
        <rFont val="Arial"/>
        <family val="2"/>
      </rPr>
      <t xml:space="preserve"> </t>
    </r>
  </si>
  <si>
    <t>Bank Indonesia</t>
  </si>
  <si>
    <r>
      <rPr>
        <sz val="8"/>
        <color indexed="8"/>
        <rFont val="Arial"/>
        <family val="2"/>
      </rPr>
      <t>Other remunerative funding</t>
    </r>
    <r>
      <rPr>
        <i/>
        <sz val="8"/>
        <color indexed="8"/>
        <rFont val="Arial"/>
        <family val="2"/>
      </rPr>
      <t xml:space="preserve"> (Murābahah, </t>
    </r>
    <r>
      <rPr>
        <sz val="8"/>
        <color indexed="8"/>
        <rFont val="Arial"/>
        <family val="2"/>
      </rPr>
      <t xml:space="preserve">Commodity </t>
    </r>
    <r>
      <rPr>
        <i/>
        <sz val="8"/>
        <color indexed="8"/>
        <rFont val="Arial"/>
        <family val="2"/>
      </rPr>
      <t xml:space="preserve">Murābahah </t>
    </r>
    <r>
      <rPr>
        <sz val="8"/>
        <color indexed="8"/>
        <rFont val="Arial"/>
        <family val="2"/>
      </rPr>
      <t>etc</t>
    </r>
    <r>
      <rPr>
        <i/>
        <sz val="8"/>
        <color indexed="8"/>
        <rFont val="Arial"/>
        <family val="2"/>
      </rPr>
      <t>.)</t>
    </r>
  </si>
  <si>
    <t>2015Q1</t>
  </si>
  <si>
    <t>2015Q2</t>
  </si>
  <si>
    <t>Qardh practices in Indonesia is a borrowing agreement with borrower at the condition that the borrower should repay the loan at specified period of time. Qardh receivables includes hawalah and rahn financing agreement. The bank will obtain a fee (ujrah) from this transaction, which is recognized upon receipt.</t>
  </si>
  <si>
    <t xml:space="preserve">(ii) Others </t>
  </si>
  <si>
    <t>End-of-period exchange rate (IDR / USD):</t>
  </si>
  <si>
    <t>Others</t>
  </si>
  <si>
    <r>
      <t>In</t>
    </r>
    <r>
      <rPr>
        <i/>
        <sz val="8"/>
        <color indexed="8"/>
        <rFont val="Arial"/>
        <family val="2"/>
      </rPr>
      <t>dicates the data is not available</t>
    </r>
  </si>
  <si>
    <t>Indicates General</t>
  </si>
  <si>
    <t>Indicates Billions</t>
  </si>
  <si>
    <t>Indicates National Currency</t>
  </si>
  <si>
    <t xml:space="preserve">(ii) </t>
  </si>
  <si>
    <t>…</t>
  </si>
  <si>
    <r>
      <t>Common Equity Tier 1 (CET1) capital to RWA (IFSB)</t>
    </r>
    <r>
      <rPr>
        <i/>
        <sz val="8"/>
        <rFont val="Arial"/>
        <family val="2"/>
      </rPr>
      <t xml:space="preserve">  </t>
    </r>
  </si>
  <si>
    <t xml:space="preserve">Common Equity Tier 1 (CET1) capital to RWA </t>
  </si>
  <si>
    <t>Not Applicable</t>
  </si>
  <si>
    <t>Gross nonperforming financing (gross NPF) ratio</t>
  </si>
  <si>
    <t>Gross NPF</t>
  </si>
  <si>
    <t>Provisions for gross nonperforming financing (gross NPF)</t>
  </si>
  <si>
    <t>(i) Qardh</t>
  </si>
  <si>
    <t>TO_NUMBER(TAHUNDATA)</t>
  </si>
  <si>
    <t>TO_NUMBER(BULANDATA)</t>
  </si>
  <si>
    <t>NO</t>
  </si>
  <si>
    <t>KETERANGAN</t>
  </si>
  <si>
    <t>JUMLAH</t>
  </si>
  <si>
    <t>2015Q3</t>
  </si>
  <si>
    <t>2015Q4</t>
  </si>
  <si>
    <t>Total funding/liabilities and equity</t>
  </si>
  <si>
    <r>
      <t>Total assets</t>
    </r>
    <r>
      <rPr>
        <vertAlign val="superscript"/>
        <sz val="8"/>
        <rFont val="Arial"/>
        <family val="2"/>
      </rPr>
      <t>2</t>
    </r>
  </si>
  <si>
    <t>ST01</t>
  </si>
  <si>
    <t>ST02</t>
  </si>
  <si>
    <t>ST03</t>
  </si>
  <si>
    <t>ST04</t>
  </si>
  <si>
    <t>ST05</t>
  </si>
  <si>
    <t>ST06</t>
  </si>
  <si>
    <t>ST07</t>
  </si>
  <si>
    <t>ST08</t>
  </si>
  <si>
    <r>
      <t xml:space="preserve">(i) Qardh </t>
    </r>
    <r>
      <rPr>
        <vertAlign val="superscript"/>
        <sz val="8"/>
        <color indexed="8"/>
        <rFont val="Arial"/>
        <family val="2"/>
      </rPr>
      <t>3</t>
    </r>
  </si>
  <si>
    <t>2016Q1</t>
  </si>
  <si>
    <t>2016Q2</t>
  </si>
  <si>
    <t>NILAI</t>
  </si>
  <si>
    <t xml:space="preserve">   (b)     mining and quarrying;</t>
  </si>
  <si>
    <t xml:space="preserve">   (i)      accommodation and food service activities;</t>
  </si>
  <si>
    <t xml:space="preserve">   (q)     human health and social work activities;</t>
  </si>
  <si>
    <t xml:space="preserve">   (a)     agriculture; forestry, hunting and fishing;</t>
  </si>
  <si>
    <t xml:space="preserve">   (k)    financial and insurance activities;</t>
  </si>
  <si>
    <t xml:space="preserve">   (m)    professional, scientific and technical activities;</t>
  </si>
  <si>
    <t xml:space="preserve">   (n)     administrative and support service activities;</t>
  </si>
  <si>
    <t xml:space="preserve">   (r)     arts; entertainment and recreation; </t>
  </si>
  <si>
    <t xml:space="preserve">       Sectoral distribution </t>
  </si>
  <si>
    <t xml:space="preserve">   (g)     wholesale and retail trade; repair of motor vehicles and motorcycles;</t>
  </si>
  <si>
    <t xml:space="preserve">   (o)     public administration and defense; compulsory social security;</t>
  </si>
  <si>
    <t xml:space="preserve">AD07. Value (or percentage) of gross NPF by economic activities </t>
  </si>
  <si>
    <t xml:space="preserve">   (j)      information and communication;</t>
  </si>
  <si>
    <t xml:space="preserve">   (p)     education;</t>
  </si>
  <si>
    <t xml:space="preserve">   (s)     other service activities; </t>
  </si>
  <si>
    <t xml:space="preserve">   (t)      activities of households as employers; </t>
  </si>
  <si>
    <t xml:space="preserve">       Value of Shari`ah-compliant financing </t>
  </si>
  <si>
    <t xml:space="preserve">   (c)     manufacturing;</t>
  </si>
  <si>
    <t xml:space="preserve">   (d)     electricity; gas; steam and air-conditioning supply;</t>
  </si>
  <si>
    <t xml:space="preserve">   (e)     water. supply; sewerage; waste management</t>
  </si>
  <si>
    <t xml:space="preserve">   (l)      real estate activities;</t>
  </si>
  <si>
    <t xml:space="preserve">       Value of gross NPF </t>
  </si>
  <si>
    <t xml:space="preserve">   (h)     transportation and storage;</t>
  </si>
  <si>
    <t xml:space="preserve">   (t*)    other financing of households </t>
  </si>
  <si>
    <t xml:space="preserve">   (u)     activities of extraterritorial organisations and bodies. </t>
  </si>
  <si>
    <t xml:space="preserve">   (f)     construction;</t>
  </si>
  <si>
    <t xml:space="preserve">   (u*)   financing to nonresidents </t>
  </si>
  <si>
    <t xml:space="preserve">AD06. Value (or percentage) of Shari`ah-compliant financing by economic activity </t>
  </si>
  <si>
    <t xml:space="preserve">      Economic activity </t>
  </si>
  <si>
    <t xml:space="preserve">              Interbank funding/liabilities </t>
  </si>
  <si>
    <t xml:space="preserve">               Diminishing Musharakah</t>
  </si>
  <si>
    <r>
      <t xml:space="preserve">Net income (before extraordinary items, taxes, and </t>
    </r>
    <r>
      <rPr>
        <i/>
        <sz val="8"/>
        <rFont val="Arial"/>
        <family val="2"/>
      </rPr>
      <t>Zakat</t>
    </r>
    <r>
      <rPr>
        <sz val="8"/>
        <rFont val="Arial"/>
        <family val="2"/>
      </rPr>
      <t xml:space="preserve">) </t>
    </r>
    <r>
      <rPr>
        <vertAlign val="superscript"/>
        <sz val="8"/>
        <rFont val="Arial"/>
        <family val="2"/>
      </rPr>
      <t>1</t>
    </r>
  </si>
  <si>
    <t>Cost to income</t>
  </si>
  <si>
    <r>
      <t xml:space="preserve">Gross income </t>
    </r>
    <r>
      <rPr>
        <vertAlign val="superscript"/>
        <sz val="8"/>
        <rFont val="Arial"/>
        <family val="2"/>
      </rPr>
      <t>1</t>
    </r>
  </si>
  <si>
    <r>
      <t xml:space="preserve">Operating costs </t>
    </r>
    <r>
      <rPr>
        <vertAlign val="superscript"/>
        <sz val="8"/>
        <rFont val="Arial"/>
        <family val="2"/>
      </rPr>
      <t>1</t>
    </r>
  </si>
  <si>
    <t>2016Q3</t>
  </si>
  <si>
    <t>The data represents average assets calculated from January to the reporting date.</t>
  </si>
  <si>
    <t xml:space="preserve">Equity </t>
  </si>
  <si>
    <t xml:space="preserve">Number of employees </t>
  </si>
  <si>
    <r>
      <t>Number of Islamic banking windows</t>
    </r>
    <r>
      <rPr>
        <b/>
        <vertAlign val="superscript"/>
        <sz val="8"/>
        <rFont val="Arial"/>
        <family val="2"/>
      </rPr>
      <t>4</t>
    </r>
  </si>
  <si>
    <t xml:space="preserve">The operational activities of one Islamic Window (Bank Aceh's Islamic window) is dissolved with the parent bank, as Bank Aceh convert form conventional to Islamic Bank as of 1 September 2016. However it did not affect significantly to the changes of total assets as the total assets of Bank Aceh's Islamic Windows is not significant compared to total assets of Islamic Windows in Indonesia. </t>
  </si>
  <si>
    <t>2016Q4</t>
  </si>
  <si>
    <t>2017Q1</t>
  </si>
  <si>
    <t>2017Q2</t>
  </si>
  <si>
    <t>2017Q3</t>
  </si>
  <si>
    <t>2017Q4</t>
  </si>
  <si>
    <t>2018Q1</t>
  </si>
  <si>
    <t xml:space="preserve">FROM BPERS_Nilai_komponen </t>
  </si>
  <si>
    <t>group by tahun,bulan</t>
  </si>
  <si>
    <t>TAHUN</t>
  </si>
  <si>
    <t>BULAN</t>
  </si>
  <si>
    <t>Disetahunkan</t>
  </si>
  <si>
    <t xml:space="preserve">select tahun,bulan,to_number(47)No,to_char('Liquid Assets') keterangan,                                    </t>
  </si>
  <si>
    <t>SUM(CASE WHEN id_komponen in (50,120) and id_laporan like 'BPSIPS-100-10070'  THEN Ak_Nilai ELSE 0 END)/1000 nilai</t>
  </si>
  <si>
    <t>Liquid Assets</t>
  </si>
  <si>
    <t xml:space="preserve">select to_number(tahundata),to_number(bulandata),  to_number(16)No,to_char('              Interbank funding/liabilities ') keterangan,                                    </t>
  </si>
  <si>
    <t xml:space="preserve">sum(jumlah) jumlah                                </t>
  </si>
  <si>
    <t xml:space="preserve">from </t>
  </si>
  <si>
    <t>(</t>
  </si>
  <si>
    <t>--FORM 01 sandi 350 (berupa kewajiban kepada bank lain)</t>
  </si>
  <si>
    <t>select tahundata,bulandata,</t>
  </si>
  <si>
    <t xml:space="preserve">sum(case when srekening in (350)   then jumlah else 0 end)/1000 jumlah                                </t>
  </si>
  <si>
    <t xml:space="preserve">from LBUSLB01_SRC                                 </t>
  </si>
  <si>
    <t>group by tahundata,bulandata</t>
  </si>
  <si>
    <t>UNION ALL</t>
  </si>
  <si>
    <t>--FORM 33</t>
  </si>
  <si>
    <t xml:space="preserve">select tahundata,bulandata,                    </t>
  </si>
  <si>
    <t xml:space="preserve">sum (jumlah_bln_laporan/1000000000)jumlah       </t>
  </si>
  <si>
    <t xml:space="preserve">from source.LBUSLB33_ORI                              </t>
  </si>
  <si>
    <t>--FORM 35</t>
  </si>
  <si>
    <t xml:space="preserve">from source.LBUSLB35_ORI                              </t>
  </si>
  <si>
    <t>--FORM 36</t>
  </si>
  <si>
    <t xml:space="preserve">from source.LBUSLB36_ORI                              </t>
  </si>
  <si>
    <t>--FORM 40</t>
  </si>
  <si>
    <t xml:space="preserve">from source.LBUSLB40_ORI                              </t>
  </si>
  <si>
    <t>)</t>
  </si>
  <si>
    <t>group by to_number(tahundata),to_number(bulandata)</t>
  </si>
  <si>
    <t>select to_number(tahundata), to_number(bulandata),to_number ('34')No,to_char('               Diminishing Mushārakah')keterangan,</t>
  </si>
  <si>
    <t>sum(case when jenis_akad in (35) then (jumlah_bln_laporan/1000) else 0 end)nilai</t>
  </si>
  <si>
    <t>from LBUSLB13_src</t>
  </si>
  <si>
    <t>group by to_number(tahundata), to_number(bulandata)</t>
  </si>
  <si>
    <t>-- Query Financing --</t>
  </si>
  <si>
    <t xml:space="preserve">select to_number(tahundata), to_number(bulandata),  to_number(16)No,to_char('AD06. Value (or percentage) of Sharī`ah-compliant financing by economic activity ') keterangan,                                        </t>
  </si>
  <si>
    <t xml:space="preserve">sum(0)Nilai                                    </t>
  </si>
  <si>
    <t xml:space="preserve">from    </t>
  </si>
  <si>
    <t xml:space="preserve">(           </t>
  </si>
  <si>
    <t xml:space="preserve">select tahundata,bulandata,substr(sandibank,1,3)sandibank,kualitas kualitas,saldo_harga_pokok as nilai, versi_koreksi, GOL_nasabah_debitur from LBUSLB10_ori     </t>
  </si>
  <si>
    <t xml:space="preserve">union all                                     </t>
  </si>
  <si>
    <t xml:space="preserve">select tahundata,bulandata,substr(sandibank,1,3)sandibank,kualitas kualitas, saldo_harga_pokok as nilai, versi_koreksi, GOL_nasabah_debitur from LBUSLB11_ori                        </t>
  </si>
  <si>
    <t xml:space="preserve">union all                </t>
  </si>
  <si>
    <t xml:space="preserve">select tahundata,bulandata,substr(sandibank,1,3)sandibank, kualitas kualitas,jumlah_bln_laporan as nilai, versi_koreksi, GOL_nasabah_debitur from  LBUSLB12_ori    </t>
  </si>
  <si>
    <t xml:space="preserve">select tahundata,bulandata,substr(sandibank,1,3)sandibank, kualitas kualitas, jumlah_bln_laporan as nilai, versi_koreksi, GOL_nasabah_debitur from LBUSLB13_ori    </t>
  </si>
  <si>
    <t xml:space="preserve">select tahundata,bulandata,substr(sandibank,1,3)sandibank,kualitas kualitas, (tunggakan_pokok)+((harga_perolehan_aset)-(akumulasi_amortisasi))-(cpn_aset_ijarah) as nilai, versi_koreksi, GOL_nasabah_debitur from LBUSLB14_ori )  --(Tunggakan_pokok+ Harga_Perolehan_aset-Akumulasi_Amortisasi- CPN_Aset_Ijarah)                                                                                                                                                                                                                                                                                             </t>
  </si>
  <si>
    <t xml:space="preserve">where tahundata=:tahun and bulandata=:bulan    </t>
  </si>
  <si>
    <t>and length(TRIM(GOL_nasabah_debitur))=4</t>
  </si>
  <si>
    <t xml:space="preserve">and versi_koreksi = 0    </t>
  </si>
  <si>
    <t xml:space="preserve">UNION    </t>
  </si>
  <si>
    <t xml:space="preserve">select to_number(tahundata), to_number(bulandata),  to_number(17)No,to_char('       Value of Sharī`ah-compliant financing ') keterangan,                                        </t>
  </si>
  <si>
    <t xml:space="preserve">sum (case when length(TRIM(GOL_nasabah_debitur))=4 then nilai/1000000000 else 0 end)u    </t>
  </si>
  <si>
    <t xml:space="preserve">group by to_number(tahundata), to_number(bulandata)    </t>
  </si>
  <si>
    <t xml:space="preserve">select to_number(tahundata), to_number(bulandata),  to_number(18)No,to_char('       Sectoral distribution ') keterangan,                                        </t>
  </si>
  <si>
    <t>UNION</t>
  </si>
  <si>
    <t xml:space="preserve">    </t>
  </si>
  <si>
    <t xml:space="preserve">select to_number(tahundata), to_number(bulandata),  to_number(19)No,to_char('   (a)     agriculture; forestry, hunting and fishing;') keterangan,                                        </t>
  </si>
  <si>
    <t xml:space="preserve">sum(case when sektorekonomi in ('01','02','05') then nilai/1000000000 else 0 end)nominal    </t>
  </si>
  <si>
    <t xml:space="preserve">(    </t>
  </si>
  <si>
    <t xml:space="preserve">select tahundata,bulandata,kualitas kualitas,substr(sandibank,1,3)sandibank,substr(sektor_ekonomi,1,2) as sektorekonomi,sektor_ekonomi as sektorekonomi1, substr (sektor_ekonomi ,1,3) as sektorekonomi2, saldo_harga_pokok as nilai, versi_koreksi, gol_nasabah_debitur from LBUSLB10_ori     </t>
  </si>
  <si>
    <t xml:space="preserve">select tahundata,bulandata,kualitas kualitas,substr(sandibank,1,3)sandibank,substr(sektor_ekonomi,1,2) as sektorekonomi,sektor_ekonomi as sektorekonomi1,substr (sektor_ekonomi ,1,3) as sektorekonomi2,saldo_harga_pokok as nilai, versi_koreksi, gol_nasabah_debitur from LBUSLB11_ori    </t>
  </si>
  <si>
    <t xml:space="preserve">select tahundata,bulandata, kualitas kualitas,substr(sandibank,1,3)sandibank,substr(sektor_ekonomi,1,2) as sektorekonomi,sektor_ekonomi as sektorekonomi1,substr (sektor_ekonomi ,1,3) as sektorekonomi2,jumlah_bln_laporan as nilai, versi_koreksi, gol_nasabah_debitur from  LBUSLB12_ori    </t>
  </si>
  <si>
    <t xml:space="preserve">select tahundata,bulandata,kualitas kualitas, substr(sandibank,1,3)sandibank,substr(sektor_ekonomi,1,2) as sektorekonomi,sektor_ekonomi as sektorekonomi1,substr (sektor_ekonomi ,1,3) as sektorekonomi2,jumlah_bln_laporan as nilai, versi_koreksi, gol_nasabah_debitur from LBUSLB13_ori     </t>
  </si>
  <si>
    <t xml:space="preserve">select tahundata,bulandata,kualitas kualitas,substr(sandibank,1,3)sandibank,substr(sektor_ekonomi,1,2) as sektorekonomi,sektor_ekonomi as sektorekonomi1,substr (sektor_ekonomi ,1,3) as sektorekonomi2,(tunggakan_pokok)+((harga_perolehan_aset)-(akumulasi_amortisasi))-(cpn_aset_ijarah) as nilai, versi_koreksi, gol_nasabah_debitur from LBUSLB14_ori )    --(Tunggakan_pokok+ Harga_Perolehan_aset-Akumulasi_Amortisasi- CPN_Aset_Ijarah)                                                                                                                                                                                                                                                                                             </t>
  </si>
  <si>
    <t xml:space="preserve">and gol_nasabah_debitur not in ('9100','9200','9300','9400','9501','9502','9519','9611','9612','9613','9629','9690','9700')    </t>
  </si>
  <si>
    <t xml:space="preserve">and length(TRIM(GOL_nasabah_debitur))=4                   </t>
  </si>
  <si>
    <t xml:space="preserve">select to_number(tahundata), to_number(bulandata),  to_number(20)No,to_char('   (b)     mining and quarrying;') keterangan,                                        </t>
  </si>
  <si>
    <t xml:space="preserve">sum(case when sektorekonomi in ('10','11','12','13','14') then nilai/1000000000 else 0 end)nominal    </t>
  </si>
  <si>
    <t xml:space="preserve">and length(TRIM(GOL_nasabah_debitur))=4 </t>
  </si>
  <si>
    <t xml:space="preserve">group by to_number(tahundata),to_number(bulandata)    </t>
  </si>
  <si>
    <t xml:space="preserve">select to_number(tahundata), to_number(bulandata),  to_number(21)No,to_char('   (c)     manufacturing;') keterangan,                                        </t>
  </si>
  <si>
    <t xml:space="preserve">sum(case when sektorekonomi in ('15','16','17','18','19','20','21','22','23','24','25','26','27','28','29','30','31','32','33','34','35','36') then nilai/1000000000 else 0 end)nominal    </t>
  </si>
  <si>
    <t xml:space="preserve">select to_number(tahundata), to_number(bulandata),  to_number(22)No,to_char('   (d)     electricity; gas; steam and air-conditioning supply;') keterangan,                                        </t>
  </si>
  <si>
    <t xml:space="preserve">sum(case when sektorekonomi in ('40') then nilai/1000000000 else 0 end)nominal    </t>
  </si>
  <si>
    <t xml:space="preserve">select to_number(tahundata), to_number(bulandata),  to_number(23)No,to_char('   (e)     water. supply; sewerage; waste management') keterangan,                                        </t>
  </si>
  <si>
    <t xml:space="preserve">sum(case when sektorekonomi in ('37', '41') then nilai/1000000000 else 0 end)nominal    </t>
  </si>
  <si>
    <t xml:space="preserve">select to_number(tahundata), to_number(bulandata),  to_number(24)No,to_char('   (f)     construction;') keterangan,                                        </t>
  </si>
  <si>
    <t xml:space="preserve">sum(case when sektorekonomi in ('45') then nilai/1000000000 else 0 end)nominal    </t>
  </si>
  <si>
    <t xml:space="preserve">select to_number(tahundata), to_number(bulandata),  to_number(25)No,to_char('   (g)     wholesale and retail trade; repair of motor vehicles and motorcycles;') keterangan,                                        </t>
  </si>
  <si>
    <t xml:space="preserve">sum(case when sektorekonomi in ('50','51','52','53','54') then nilai/1000000000 else 0 end)nominal    </t>
  </si>
  <si>
    <t xml:space="preserve">select to_number(tahundata), to_number(bulandata),  to_number(26)No,to_char('   (h)     transportation and storage;') keterangan,                                        </t>
  </si>
  <si>
    <t xml:space="preserve">sum(case when sektorekonomi in ('60','61','62','63') then nilai/1000000000 else 0 end)nominal    </t>
  </si>
  <si>
    <t xml:space="preserve">select to_number(tahundata), to_number(bulandata),  to_number(27)No,to_char('   (i)      accommodation and food service activities;') keterangan,                                        </t>
  </si>
  <si>
    <t xml:space="preserve">sum(case when sektorekonomi in ('55') then nilai/1000000000 else 0 end)nominal    </t>
  </si>
  <si>
    <t xml:space="preserve">select to_number(tahundata), to_number(bulandata),  to_number(28)No,to_char('   (j)      information and communication;') keterangan,                                        </t>
  </si>
  <si>
    <t xml:space="preserve">sum(case when sektorekonomi in ('64') then nilai/1000000000 else 0 end)nominal    </t>
  </si>
  <si>
    <t xml:space="preserve">select to_number(tahundata), to_number(bulandata),  to_number(29)No,to_char('   (k)    financial and insurance activities;') keterangan,                                        </t>
  </si>
  <si>
    <t xml:space="preserve">sum(case when sektorekonomi in ('65','66','67')  then nilai/1000000000 else 0 end)nominal    </t>
  </si>
  <si>
    <t xml:space="preserve">select to_number(tahundata), to_number(bulandata),  to_number(30)No,to_char('   (l)      real estate activities;') keterangan,                                        </t>
  </si>
  <si>
    <t xml:space="preserve">sum(case when sektorekonomi2 in ('701', '702','703','001', '711', '712', '713') then nilai/1000000000 else 0 end)nominal    </t>
  </si>
  <si>
    <t xml:space="preserve">select to_number(tahundata), to_number(bulandata),  to_number(31)No,to_char('   (m)    professional, scientific and technical activities;') keterangan,                                        </t>
  </si>
  <si>
    <t xml:space="preserve">sum(case when sektorekonomi in ('72','73','74') then nilai/1000000000 else 0 end)nominal    </t>
  </si>
  <si>
    <t xml:space="preserve">select to_number(tahundata), to_number(bulandata),  to_number(32)No,to_char('   (n)     administrative and support service activities;') keterangan,                                        </t>
  </si>
  <si>
    <t xml:space="preserve">sum(case when sektorekonomi in ('90','91') then nilai/1000000000 else 0 end)nominal    </t>
  </si>
  <si>
    <t xml:space="preserve">select to_number(tahundata), to_number(bulandata),  to_number(33)No,to_char('   (o)     public administration and defense; compulsory social security;') keterangan,                                        </t>
  </si>
  <si>
    <t xml:space="preserve">sum(case when sektorekonomi in ('75') then nilai/1000000000 else 0 end)nominal    </t>
  </si>
  <si>
    <t xml:space="preserve">select to_number(tahundata), to_number(bulandata),  to_number(34)No,to_char('   (p)     education;') keterangan,                                        </t>
  </si>
  <si>
    <t xml:space="preserve">sum(case when sektorekonomi in ('80') then nilai/1000000000 else 0 end)nominal    </t>
  </si>
  <si>
    <t xml:space="preserve">select to_number(tahundata), to_number(bulandata),  to_number(35)No,to_char('   (q)     human health and social work activities;') keterangan,                                        </t>
  </si>
  <si>
    <t xml:space="preserve">sum(case when sektorekonomi in ('85') then nilai/1000000000 else 0 end)nominal    </t>
  </si>
  <si>
    <t xml:space="preserve">select to_number(tahundata), to_number(bulandata),  to_number(36)No,to_char('   (r)     arts; entertainment and recreation; ') keterangan,                                        </t>
  </si>
  <si>
    <t xml:space="preserve">sum(case when sektorekonomi in ('92') then nilai/1000000000 else 0 end)nominal    </t>
  </si>
  <si>
    <t xml:space="preserve">select to_number(tahundata), to_number(bulandata),  to_number(37)No,to_char('   (s)     other service activities; ') keterangan,                                        </t>
  </si>
  <si>
    <t xml:space="preserve">sum(case when sektorekonomi1 in ('930000','000001','000002','009000')  then nilai/1000000000 else 0 end)nominal    </t>
  </si>
  <si>
    <t xml:space="preserve">select tahundata,bulandata,kualitas kualitas,substr(sandibank,1,3)sandibank,substr(sektor_ekonomi,1,2) as sektorekonomi,sektor_ekonomi as sektorekonomi1, substr (sektor_ekonomi ,1,3) as sektorekonomi2, trim(sektor_ekonomi) as sektorekonomi3, saldo_harga_pokok as nilai, versi_koreksi, gol_nasabah_debitur from LBUSLB10_ori     </t>
  </si>
  <si>
    <t xml:space="preserve">select tahundata,bulandata,kualitas kualitas,substr(sandibank,1,3)sandibank,substr(sektor_ekonomi,1,2) as sektorekonomi,sektor_ekonomi as sektorekonomi1,substr (sektor_ekonomi ,1,3) as sektorekonomi2, trim(sektor_ekonomi) as sektorekonomi3,saldo_harga_pokok as nilai, versi_koreksi, gol_nasabah_debitur from LBUSLB11_ori    </t>
  </si>
  <si>
    <t xml:space="preserve">select tahundata,bulandata, kualitas kualitas,substr(sandibank,1,3)sandibank,substr(sektor_ekonomi,1,2) as sektorekonomi,sektor_ekonomi as sektorekonomi1,substr (sektor_ekonomi ,1,3) as sektorekonomi2, trim(sektor_ekonomi) as sektorekonomi3,jumlah_bln_laporan as nilai, versi_koreksi, gol_nasabah_debitur from  LBUSLB12_ori    </t>
  </si>
  <si>
    <t xml:space="preserve">select tahundata,bulandata,kualitas kualitas, substr(sandibank,1,3)sandibank,substr(sektor_ekonomi,1,2) as sektorekonomi,sektor_ekonomi as sektorekonomi1,substr (sektor_ekonomi ,1,3) as sektorekonomi2, trim(sektor_ekonomi) as sektorekonomi3,jumlah_bln_laporan as nilai, versi_koreksi, gol_nasabah_debitur from LBUSLB13_ori     </t>
  </si>
  <si>
    <t xml:space="preserve">select tahundata,bulandata,kualitas kualitas,substr(sandibank,1,3)sandibank,substr(sektor_ekonomi,1,2) as sektorekonomi,sektor_ekonomi as sektorekonomi1,substr (sektor_ekonomi ,1,3) as sektorekonomi2, trim(sektor_ekonomi) as sektorekonomi3,(tunggakan_pokok)+((harga_perolehan_aset)-(akumulasi_amortisasi))-(cpn_aset_ijarah) as nilai, versi_koreksi, gol_nasabah_debitur from LBUSLB14_ori )    --(Tunggakan_pokok+ Harga_Perolehan_aset-Akumulasi_Amortisasi- CPN_Aset_Ijarah)                                                                                                                                                                                                                                                                                             </t>
  </si>
  <si>
    <t xml:space="preserve">select to_number(tahundata), to_number(bulandata),  to_number(38)No,to_char('   (t)      activities of households as employers; ') keterangan,                                        </t>
  </si>
  <si>
    <t xml:space="preserve">sum(0)nominal    </t>
  </si>
  <si>
    <t xml:space="preserve">select to_number(tahundata), to_number(bulandata),  to_number(39)No,to_char('   (t*)    other financing of households ') keterangan,                                        </t>
  </si>
  <si>
    <t xml:space="preserve">sum(case when sektorekonomi2 in ('950', '002','003','004') then nilai/1000000000 else 0 end)nominal    </t>
  </si>
  <si>
    <t xml:space="preserve">select to_number(tahundata), to_number(bulandata),  to_number(40)No,to_char('   (u)     activities of extraterritorial organisations and bodies. ') keterangan,                                        </t>
  </si>
  <si>
    <t xml:space="preserve">sum(case when sektorekonomi in ('99') then nilai/1000000000 else 0 end)nominal    </t>
  </si>
  <si>
    <t xml:space="preserve">select to_number(tahundata), to_number(bulandata),  to_number(41)No,to_char('   (u*)   financing to nonresidents ') keterangan,                                        </t>
  </si>
  <si>
    <t xml:space="preserve">sum (case when length(TRIM(GOL_nasabah_debitur))=4 then nilai/1000000000 else 0 end)nominal    </t>
  </si>
  <si>
    <t xml:space="preserve">select tahundata,bulandata,substr(sandibank,1,3)sandibank,kualitas kualitas, (Tunggakan_pokok+ Harga_Perolehan_aset-Akumulasi_Amortisasi- CPN_Aset_Ijarah) as nilai, versi_koreksi, GOL_nasabah_debitur from LBUSLB14_ori )    </t>
  </si>
  <si>
    <t xml:space="preserve">and substr(gol_nasabah_debitur,1,2) in ('91','92','93','94','95','96','97')    </t>
  </si>
  <si>
    <t xml:space="preserve">select to_number(tahundata), to_number(bulandata),  to_number(42)No,to_char('AD07. Value (or percentage) of gross NPF by economic activities ') keterangan,                                        </t>
  </si>
  <si>
    <t xml:space="preserve">sum (0)nominal    </t>
  </si>
  <si>
    <t xml:space="preserve">and kualitas in (3,4,5)    </t>
  </si>
  <si>
    <t xml:space="preserve">select to_number(tahundata), to_number(bulandata),  to_number(43)No,to_char('       Value of gross NPF ') keterangan,                                        </t>
  </si>
  <si>
    <t xml:space="preserve">select to_number(tahundata), to_number(bulandata),  to_number(44)No,to_char('      Economic activity ') keterangan,                                        </t>
  </si>
  <si>
    <t xml:space="preserve">select to_number(tahundata), to_number(bulandata),  to_number(45)No,to_char('   (a)     agriculture; forestry, hunting and fishing;') keterangan,                                        </t>
  </si>
  <si>
    <t xml:space="preserve">and kualitas in (3,4,5)                   </t>
  </si>
  <si>
    <t xml:space="preserve">select to_number(tahundata), to_number(bulandata),  to_number(46)No,to_char('   (b)     mining and quarrying;') keterangan,                                        </t>
  </si>
  <si>
    <t xml:space="preserve">and versi_koreksi = 0   </t>
  </si>
  <si>
    <t xml:space="preserve">select to_number(tahundata), to_number(bulandata),  to_number(47)No,to_char('   (c)     manufacturing;') keterangan,                                        </t>
  </si>
  <si>
    <t xml:space="preserve">and kualitas in (3,4,5) </t>
  </si>
  <si>
    <t xml:space="preserve">select to_number(tahundata), to_number(bulandata),  to_number(48)No,to_char('   (d)     electricity; gas; steam and air-conditioning supply;') keterangan,                                        </t>
  </si>
  <si>
    <t xml:space="preserve">select to_number(tahundata), to_number(bulandata),  to_number(49)No,to_char('   (e)     water. supply; sewerage; waste management') keterangan,                                        </t>
  </si>
  <si>
    <t xml:space="preserve">select to_number(tahundata), to_number(bulandata),  to_number(50)No,to_char('   (f)     construction;') keterangan,                                        </t>
  </si>
  <si>
    <t xml:space="preserve">select to_number(tahundata), to_number(bulandata),  to_number(51)No,to_char('   (g)     wholesale and retail trade; repair of motor vehicles and motorcycles;') keterangan,                                        </t>
  </si>
  <si>
    <t xml:space="preserve">select to_number(tahundata), to_number(bulandata),  to_number(52)No,to_char('   (h)     transportation and storage;') keterangan,                                        </t>
  </si>
  <si>
    <t xml:space="preserve">select to_number(tahundata), to_number(bulandata),  to_number(53)No,to_char('   (i)      accommodation and food service activities;') keterangan,                                        </t>
  </si>
  <si>
    <t xml:space="preserve">select to_number(tahundata), to_number(bulandata),  to_number(54)No,to_char('   (j)      information and communication;') keterangan,                                        </t>
  </si>
  <si>
    <t xml:space="preserve">select to_number(tahundata), to_number(bulandata),  to_number(55)No,to_char('   (k)    financial and insurance activities;') keterangan,                                        </t>
  </si>
  <si>
    <t xml:space="preserve">select to_number(tahundata), to_number(bulandata),  to_number(56)No,to_char('   (l)      real estate activities;') keterangan,                                        </t>
  </si>
  <si>
    <t xml:space="preserve">select to_number(tahundata), to_number(bulandata),  to_number(57)No,to_char('   (m)    professional, scientific and technical activities;') keterangan,                                        </t>
  </si>
  <si>
    <t xml:space="preserve">select to_number(tahundata), to_number(bulandata),  to_number(58)No,to_char('   (n)     administrative and support service activities;') keterangan,                                        </t>
  </si>
  <si>
    <t xml:space="preserve">select to_number(tahundata), to_number(bulandata),  to_number(59)No,to_char('   (o)     public administration and defense; compulsory social security;') keterangan,                                        </t>
  </si>
  <si>
    <t xml:space="preserve">select to_number(tahundata), to_number(bulandata),  to_number(60)No,to_char('   (p)     education;') keterangan,                                        </t>
  </si>
  <si>
    <t>and kualitas in (3,4,5)</t>
  </si>
  <si>
    <t xml:space="preserve">select to_number(tahundata), to_number(bulandata),  to_number(61)No,to_char('   (q)     human health and social work activities;') keterangan,                                        </t>
  </si>
  <si>
    <t xml:space="preserve">select to_number(tahundata), to_number(bulandata),  to_number(62)No,to_char('   (r)     arts; entertainment and recreation; ') keterangan,                                        </t>
  </si>
  <si>
    <t xml:space="preserve">select to_number(tahundata), to_number(bulandata),  to_number(63)No,to_char('   (s)     other service activities; ') keterangan,                                        </t>
  </si>
  <si>
    <t xml:space="preserve">select to_number(tahundata), to_number(bulandata),  to_number(64)No,to_char('   (t)      activities of households as employers; ') keterangan,                                        </t>
  </si>
  <si>
    <t xml:space="preserve">select to_number(tahundata), to_number(bulandata),  to_number(65)No,to_char('   (t*)    other financing of households ') keterangan,                                        </t>
  </si>
  <si>
    <t xml:space="preserve">select to_number(tahundata), to_number(bulandata),  to_number(66)No,to_char('   (u)     activities of extraterritorial organisations and bodies. ') keterangan,                                        </t>
  </si>
  <si>
    <t xml:space="preserve">and versi_koreksi = 0                       </t>
  </si>
  <si>
    <t xml:space="preserve">select to_number(tahundata), to_number(bulandata),  to_number(67)No,to_char('   (u*)   financing to nonresidents ') keterangan,                                        </t>
  </si>
  <si>
    <t xml:space="preserve">group by to_number(tahundata), to_number(bulandata) </t>
  </si>
  <si>
    <t xml:space="preserve">select to_number(tahundata) tahun,to_number(bulandata) bulan,to_number(75)No,to_char('Gross income') keterangan,                                    </t>
  </si>
  <si>
    <t xml:space="preserve">from LBUSLB02_SRC                                 </t>
  </si>
  <si>
    <t>2018Q2</t>
  </si>
  <si>
    <r>
      <t xml:space="preserve">Total </t>
    </r>
    <r>
      <rPr>
        <i/>
        <sz val="8"/>
        <color theme="1"/>
        <rFont val="Arial"/>
        <family val="2"/>
      </rPr>
      <t>Sharī`ah</t>
    </r>
    <r>
      <rPr>
        <sz val="8"/>
        <color theme="1"/>
        <rFont val="Arial"/>
        <family val="2"/>
      </rPr>
      <t>-compliant financing (excluding interbank financing)</t>
    </r>
  </si>
  <si>
    <r>
      <rPr>
        <i/>
        <sz val="8"/>
        <color theme="1"/>
        <rFont val="Arial"/>
        <family val="2"/>
      </rPr>
      <t>Sukūk</t>
    </r>
    <r>
      <rPr>
        <sz val="8"/>
        <color theme="1"/>
        <rFont val="Arial"/>
        <family val="2"/>
      </rPr>
      <t xml:space="preserve"> holdings</t>
    </r>
  </si>
  <si>
    <r>
      <t xml:space="preserve">Other </t>
    </r>
    <r>
      <rPr>
        <i/>
        <sz val="8"/>
        <color theme="1"/>
        <rFont val="Arial"/>
        <family val="2"/>
      </rPr>
      <t>Sharī`ah</t>
    </r>
    <r>
      <rPr>
        <sz val="8"/>
        <color theme="1"/>
        <rFont val="Arial"/>
        <family val="2"/>
      </rPr>
      <t>-compliant</t>
    </r>
    <r>
      <rPr>
        <i/>
        <sz val="8"/>
        <color theme="1"/>
        <rFont val="Arial"/>
        <family val="2"/>
      </rPr>
      <t xml:space="preserve"> </t>
    </r>
    <r>
      <rPr>
        <sz val="8"/>
        <color theme="1"/>
        <rFont val="Arial"/>
        <family val="2"/>
      </rPr>
      <t>securities</t>
    </r>
  </si>
  <si>
    <t>2018Q3</t>
  </si>
  <si>
    <t>Gross income</t>
  </si>
  <si>
    <t xml:space="preserve">and substr (id_bank,1,3) not in (116,128,147,405,422,425,427,451,506,517,521,536,547,947) </t>
  </si>
  <si>
    <t>query IAH -UUS</t>
  </si>
  <si>
    <t>select tahundata, bulandata,</t>
  </si>
  <si>
    <t>sum(case when srekening in 1500 then jumlah/1000000000 else 0 end) IAH</t>
  </si>
  <si>
    <t>from lbuslb02_ori</t>
  </si>
  <si>
    <t>and versi_koreksi &lt;&gt;0</t>
  </si>
  <si>
    <t>2018Q4</t>
  </si>
  <si>
    <t>sum(case when srekening in (1000,2000 ) then jumlah else 0 end)/1000-</t>
  </si>
  <si>
    <t xml:space="preserve">sum(case when srekening in (1500 ) then jumlah else 0 end)/1000 jumlah              </t>
  </si>
  <si>
    <t>2019Q1</t>
  </si>
  <si>
    <t>TAHUNDATA</t>
  </si>
  <si>
    <t>BULANDATA</t>
  </si>
  <si>
    <t>IAH</t>
  </si>
  <si>
    <t>2019Q2</t>
  </si>
  <si>
    <t>Muyarakah all</t>
  </si>
  <si>
    <t>Musyarakah</t>
  </si>
  <si>
    <t>SUM(CASEWHENSREKENINGIN(3000)THENJUMLAHELSE0END)/1000</t>
  </si>
  <si>
    <t xml:space="preserve">select tahundata,bulandata,                                  </t>
  </si>
  <si>
    <t>sum(case when srekening in (3000) then jumlah else 0 end)/1000</t>
  </si>
  <si>
    <t xml:space="preserve"> </t>
  </si>
  <si>
    <t xml:space="preserve">where tahundata=:tahun and bulandata in (06,09) and substr(sandibank,1,3) not in (116,128,147,405,422,425,427,451,506,517,521,536,547,947)                                 </t>
  </si>
  <si>
    <r>
      <t xml:space="preserve">Operating costs </t>
    </r>
    <r>
      <rPr>
        <b/>
        <vertAlign val="superscript"/>
        <sz val="8"/>
        <color rgb="FFFF0000"/>
        <rFont val="Arial"/>
        <family val="2"/>
      </rPr>
      <t>1</t>
    </r>
  </si>
  <si>
    <t>SUM(CASEWHENID_KOMPONENIN(50,120)ANDID_LAPORANLIKE'BPSIPS-100-10070'THENAK_NILAIELSE0END)--SUM(CASEWHENID_KOMPONEN=60ANDID_LAPORANLIKE'BPSIPS-100-10060'THENAK_NILAIELSE0END)NILAI</t>
  </si>
  <si>
    <t xml:space="preserve">select tahun,bulan,                                      </t>
  </si>
  <si>
    <t xml:space="preserve">SUM(CASE WHEN id_komponen in (50,120)  and id_laporan like 'BPSIPS-100-10070'  THEN Ak_Nilai ELSE 0 END) </t>
  </si>
  <si>
    <t>where tahun=:tahun and bulan in (06,09)</t>
  </si>
  <si>
    <t>SUM(CASEWHENSREKENINGIN(1500)THENJUMLAHELSE0END)/1000</t>
  </si>
  <si>
    <t>sum(case when srekening in (1500) then jumlah else 0 end)/1000</t>
  </si>
  <si>
    <t>NOMINAL</t>
  </si>
  <si>
    <t>RP</t>
  </si>
  <si>
    <t>VALS</t>
  </si>
  <si>
    <t>select tahun,bulan,</t>
  </si>
  <si>
    <t>sum(nilai/1000000000)nominal,</t>
  </si>
  <si>
    <t xml:space="preserve">sum (case when valuta in 'IDR' then nilai /1000000000 else 0 end)Rp,   </t>
  </si>
  <si>
    <t xml:space="preserve">sum (case when valuta not in 'IDR' then nilai /1000000000 else 0 end)vals </t>
  </si>
  <si>
    <t>from</t>
  </si>
  <si>
    <t xml:space="preserve">(       </t>
  </si>
  <si>
    <t xml:space="preserve">select tahundata tahun,bulandata bulan,kualitas kualitas,jenis_valuta valuta,substr(sandibank,1,6)sandibank,jenis_penggunaan as JP,Kategori_usaha as kategori,saldo_harga_pokok as nilai                      </t>
  </si>
  <si>
    <t xml:space="preserve">from LBUSLB10_ori </t>
  </si>
  <si>
    <t xml:space="preserve">where tahundata=:tahun and bulandata=:bulan and length(trim(GOL_nasabah_debitur))=4 and versi_koreksi = 0 and substr(sandibank,1,3) not in (116,128,147,405,422,425,427,451,506,517,521,536,547,947)     </t>
  </si>
  <si>
    <t xml:space="preserve">  </t>
  </si>
  <si>
    <t xml:space="preserve">union all                                 </t>
  </si>
  <si>
    <t xml:space="preserve">select tahundata tahun,bulandata bulan,kualitas kualitas,jenis_valuta valuta,substr(sandibank,1,6)sandibank,jenis_penggunaan as JP,Kategori_usaha as kategori,saldo_harga_pokok as nilai               </t>
  </si>
  <si>
    <t>from LBUSLB11_ori</t>
  </si>
  <si>
    <t xml:space="preserve">where tahundata=:tahun and bulandata=:bulan and length(trim(GOL_nasabah_debitur))=4 and versi_koreksi = 0 and substr(sandibank,1,3) not in (116,128,147,405,422,425,427,451,506,517,521,536,547,947)    </t>
  </si>
  <si>
    <t xml:space="preserve">             </t>
  </si>
  <si>
    <t xml:space="preserve">union all            </t>
  </si>
  <si>
    <t xml:space="preserve">select tahundata tahun,bulandata bulan, kualitas kualitas,jenis_valuta valuta,substr(sandibank,1,6)sandibank,jenis_penggunaan as JP,Kategori_usaha as kategori,jumlah_bln_laporan as nilai         </t>
  </si>
  <si>
    <t>from  LBUSLB12_ori</t>
  </si>
  <si>
    <t xml:space="preserve">where tahundata=:tahun and bulandata=:bulan and length(trim(GOL_nasabah_debitur))=4 and versi_koreksi = 0  and substr(sandibank,1,3) not in (116,128,147,405,422,425,427,451,506,517,521,536,547,947)  </t>
  </si>
  <si>
    <t xml:space="preserve">              </t>
  </si>
  <si>
    <t>select tahundata tahun,bulandata bulan,kualitas kualitas,jenis_valuta valuta,substr(sandibank,1,6)sandibank,jenis_penggunaan as JP,Kategori_usaha as kategori,jumlah_bln_laporan as nilai</t>
  </si>
  <si>
    <t xml:space="preserve">from LBUSLB13_ori                          </t>
  </si>
  <si>
    <t xml:space="preserve">               </t>
  </si>
  <si>
    <t>select tahundata tahun,bulandata bulan,kualitas kualitas,jenis_valuta valuta,substr(sandibank,1,6)sandibank,jenis_penggunaan as JP,Kategori_usaha as kategori,(tunggakan_pokok)+((harga_perolehan_aset)-(akumulasi_amortisasi))-(cpn_aset_ijarah) as nilai  --(Tunggakan_pokok+ Harga_Perolehan_aset-Akumulasi_Amortisasi- CPN_Aset_Ijarah)</t>
  </si>
  <si>
    <t xml:space="preserve">                                                                                                                                                                                                                                                                                            </t>
  </si>
  <si>
    <t xml:space="preserve">from LBUSLB14_ori                            </t>
  </si>
  <si>
    <t xml:space="preserve">where tahundata=:tahun and bulandata=:bulan and length(trim(GOL_nasabah_debitur))=4 and versi_koreksi = 0 and substr(sandibank,1,3) not in (116,128,147,405,422,425,427,451,506,517,521,536,547,947)       </t>
  </si>
  <si>
    <t xml:space="preserve">     </t>
  </si>
  <si>
    <t>2019Q3</t>
  </si>
  <si>
    <t>A1</t>
  </si>
  <si>
    <t>A2</t>
  </si>
  <si>
    <t>A3</t>
  </si>
  <si>
    <t>A4</t>
  </si>
  <si>
    <t>A5</t>
  </si>
  <si>
    <t>A6</t>
  </si>
  <si>
    <t>A7</t>
  </si>
  <si>
    <t>A8</t>
  </si>
  <si>
    <t>A9</t>
  </si>
  <si>
    <t>A10</t>
  </si>
  <si>
    <t>A11</t>
  </si>
  <si>
    <t>A12</t>
  </si>
  <si>
    <t>A13</t>
  </si>
  <si>
    <t>A14</t>
  </si>
  <si>
    <t>A15</t>
  </si>
  <si>
    <t>A16</t>
  </si>
  <si>
    <t>A17</t>
  </si>
  <si>
    <t>A18</t>
  </si>
  <si>
    <t>A19</t>
  </si>
  <si>
    <t>A20</t>
  </si>
  <si>
    <t>A21</t>
  </si>
  <si>
    <t>provision</t>
  </si>
  <si>
    <t>Total Aset + Abs (Tagihan-kewajiban) Rekening Administratif pada tabel new SPS</t>
  </si>
  <si>
    <t>2019Q4</t>
  </si>
  <si>
    <t>2020Q1</t>
  </si>
  <si>
    <t>2020Q2</t>
  </si>
  <si>
    <t>SUM(CASE WHEN id_komponen in (5400) and id_laporan like 'BPSIPS-100-10050'  THEN Ak_Nilai ELSE 0 END)/1000 nilai</t>
  </si>
  <si>
    <t>tabel 8 nomor 6</t>
  </si>
  <si>
    <t>2020Q3</t>
  </si>
  <si>
    <t>2020Q4</t>
  </si>
  <si>
    <t>2021Q1</t>
  </si>
  <si>
    <t>sum(case when srekening in 3000 then jumlah/1000000000 else 0 end) operatingcost</t>
  </si>
  <si>
    <t>OPERATINGCOST</t>
  </si>
  <si>
    <t>2021Q2</t>
  </si>
  <si>
    <t>2021Q3</t>
  </si>
  <si>
    <t>operating cost</t>
  </si>
  <si>
    <t>2021Q4</t>
  </si>
  <si>
    <t>2022Q1</t>
  </si>
  <si>
    <t>2022Q2</t>
  </si>
  <si>
    <t>2022Q3</t>
  </si>
  <si>
    <t>2022Q4</t>
  </si>
  <si>
    <t>----Income distributed to IAH</t>
  </si>
  <si>
    <t xml:space="preserve">and versi_koreksi &lt;&gt; 0   </t>
  </si>
  <si>
    <t xml:space="preserve"> select tahun,bulan,to_number(47)No,to_char('provision') keterangan,                                     </t>
  </si>
  <si>
    <t>2023Q1</t>
  </si>
  <si>
    <t>TO_CHAR('SERTIFIKATREKSADANASYARIAH')</t>
  </si>
  <si>
    <t>K</t>
  </si>
  <si>
    <t>sertifikat Reksadana Syariah</t>
  </si>
  <si>
    <t>ST03-Other Sharī`ah-compliant securities</t>
  </si>
  <si>
    <t>SELECT tahundata,bulandata,to_number('8')No,to_char('sertifikat Reksadana Syariah'),</t>
  </si>
  <si>
    <t>sum(case when jenisinstrumen not in (086, 087, 088, 080) then jumlah_bln_laporan/1000000000 else 0 end)k</t>
  </si>
  <si>
    <t>from LBUSLB07_ORI</t>
  </si>
  <si>
    <t xml:space="preserve">where tahundata=:tahun and bulandata=:bulan </t>
  </si>
  <si>
    <t xml:space="preserve">and substr(sandibank,1,3) not in (116,119,128,147,405,422,425,427,451,506,517,521,536,547,947)                  </t>
  </si>
  <si>
    <t xml:space="preserve">and substr(sandibank,1,3) not in (116,119,128,147,405,422,425,427,451,506,517,521,536,547,947)                   </t>
  </si>
  <si>
    <t>and substr(sandibank,1,3) not in (116,119,128,147,405,422,425,427,451,506,517,521,536,547,947)</t>
  </si>
  <si>
    <t xml:space="preserve">and substr(sandibank,1,3) not in (116,119,128,147,405,422,425,427,451,506,517,521,536,547,947)                 </t>
  </si>
  <si>
    <t xml:space="preserve">and substr(sandibank,1,3) not in (116,119,128,147,405,422,425,427,451,506,517,521,536,547,947)                    </t>
  </si>
  <si>
    <t xml:space="preserve">and substr(sandibank,1,3) not in (116,119,128,147,405,422,425,427,451,506,517,521,536,547,947) </t>
  </si>
  <si>
    <t>2023Q2</t>
  </si>
  <si>
    <t>liquid assets</t>
  </si>
  <si>
    <t>where tahun=:tahundata and bulan=:bulandata</t>
  </si>
  <si>
    <t>gross income</t>
  </si>
  <si>
    <t>sum(case when srekening in (1000,2000 ) then jumlah else 0 end)/1000</t>
  </si>
  <si>
    <t xml:space="preserve">- sum(case when srekening in (1500 ) then jumlah else 0 end)/1000 jumlah              </t>
  </si>
  <si>
    <t xml:space="preserve">where tahundata=:tahundata and bulandata=:bulan </t>
  </si>
  <si>
    <t xml:space="preserve">and versi_koreksi&lt;&gt; 0   </t>
  </si>
  <si>
    <t>disetahunkan</t>
  </si>
  <si>
    <t xml:space="preserve">and versi_koreksi &lt;&gt; 0    </t>
  </si>
  <si>
    <t xml:space="preserve">and versi_koreksi &lt;&gt; 0                       </t>
  </si>
  <si>
    <t>financing</t>
  </si>
  <si>
    <t>interbank funding/facilities</t>
  </si>
  <si>
    <t>cek mar 2023</t>
  </si>
  <si>
    <t>diminishing musyarakah</t>
  </si>
  <si>
    <t>where tahundata=:tahun and bulandata=:bulan and versi_koreksi &lt;&gt; 0 and length(trim(Gol_Nasabah_Debitur))=4</t>
  </si>
  <si>
    <t>musyarakah</t>
  </si>
  <si>
    <t>total</t>
  </si>
  <si>
    <t>2023Q3</t>
  </si>
  <si>
    <t>2023Q4</t>
  </si>
  <si>
    <t>0</t>
  </si>
  <si>
    <t xml:space="preserve">AD06, Value (or percentage) of Shari`ah-compliant financing by economic activity </t>
  </si>
  <si>
    <t xml:space="preserve">   (u)     activities of extraterritorial organisations and bodies, </t>
  </si>
  <si>
    <t xml:space="preserve">AD07, Value (or percentage) of gross NPF by economic activities </t>
  </si>
  <si>
    <t xml:space="preserve">   (e)     water, supply; sewerage; waste management</t>
  </si>
  <si>
    <t>2024Q1</t>
  </si>
  <si>
    <t xml:space="preserve">and substr(sandibank,1,3) not in (116,119,128,147,405,422,425,427,451,506,517,521,536,547,947,253)                                 </t>
  </si>
  <si>
    <t xml:space="preserve">and substr (id_bank,1,3) not in (116,119,128,147,405,422,425,427,451,506,517,521,536,547,947,253) </t>
  </si>
  <si>
    <t xml:space="preserve">and substr (sandibank,1,3) not in (116,128,147,405,422,425,427,451,506,517,521,536,547,947,253) </t>
  </si>
  <si>
    <t>sum(case when srekening in (1500) then jumlah/1000000000 else 0 end) IAH</t>
  </si>
  <si>
    <t>where tahundata in 2024 and bulandata in (03)</t>
  </si>
  <si>
    <t xml:space="preserve">where tahundata=:tahundata and bulandata=:bulandata   and substr(sandibank,1,3) not in ('116','119','147','405','422','425','128','427','451','506','517','521','536','547','947','253')                                   </t>
  </si>
  <si>
    <t xml:space="preserve">where tahundata=:tahundata and bulandata=:bulandata and length(trim(GOL_nasabah_pihak_lawan))!=4 and versi_koreksi &lt;&gt; 0 and substr(sandibank,1,3) not in ('116','119','147','405','422','425','128','427','451','506','517','521','536','547','947','253')  </t>
  </si>
  <si>
    <t xml:space="preserve">where tahundata=:tahundata and bulandata=:bulandata and length(trim(GOL_nasabah_penagih))!=4 and versi_koreksi &lt;&gt; 0 and substr(sandibank,1,3) not in ('116','119','147','405','422','425','128','427','451','506','517','521','536','547','947','253')     </t>
  </si>
  <si>
    <t xml:space="preserve">where tahundata=:tahundata and bulandata=:bulandata and length(trim(GOL_nasabah_kreditur))!=4 and versi_koreksi &lt;&gt; 0 and substr(sandibank,1,3) not in ('116','119','147','405','422','425','128','427','451','506','517','521','536','547','947','253')      </t>
  </si>
  <si>
    <t xml:space="preserve">where tahundata=:tahundata and bulandata=:bulandata and length(trim(GOL_nasabah_kreditur))!=4 and versi_koreksi &lt;&gt; 0 and substr(sandibank,1,3) not in ('116','119','147','405','422','425','128','427','451','506','517','521','536','547','947','253')     </t>
  </si>
  <si>
    <t xml:space="preserve">and substr(sandibank,1,3) not in ('116','119','128','147','405','422','425','427','451','506','517','521','536','547','947','253')               </t>
  </si>
  <si>
    <t xml:space="preserve">and substr(sandibank,1,3) not in ('116','119','128','147','405','422','425','427','451','506','517','521','536','547','947','253')                   </t>
  </si>
  <si>
    <t xml:space="preserve">where tahundata=:tahundata and bulandata in (03)   and substr(sandibank,1,3) not in (116,119,128,147,405,422,425,427,451,506,517,521,536,547,947,253)                                 </t>
  </si>
  <si>
    <t>where tahun=:tahundata and bulan in (03)</t>
  </si>
  <si>
    <t xml:space="preserve">where tahundata=:tahun and bulandata in (09,12) and substr(sandibank,1,3) not in (116,119,128,147,405,422,425,427,451,506,517,521,536,547,947,253)                                 </t>
  </si>
  <si>
    <t xml:space="preserve">and substr (sandibank,1,3) not in (116,119,128,147,405,422,425,427,451,506,517,521,536,547,947,253) </t>
  </si>
  <si>
    <t xml:space="preserve">and versi_koreksi&lt;&gt;0 and substr(sandibank,1,3) not in (116,119,128,147,405,422,425,427,451,506,517,521,536,547,947,253)              </t>
  </si>
  <si>
    <t xml:space="preserve">where tahundata=:tahundata and bulandata in (03) and length(trim(GOL_nasabah_kreditur))!=4 and versi_koreksi &lt;&gt; 0 and substr(sandibank,1,3) not in (116,119,128,147,405,422,425,427,451,506,517,521,536,547,947,253)      </t>
  </si>
  <si>
    <t xml:space="preserve">where tahundata=:tahundata and bulandata in (03) and length(trim(GOL_nasabah_penagih))!=4 and versi_koreksi &lt;&gt; 0 and substr(sandibank,1,3) not in (116,119,128,147,405,422,425,427,451,506,517,521,536,547,947,253)      </t>
  </si>
  <si>
    <t xml:space="preserve">where tahundata=:tahundata and bulandata in (03) and length(trim(GOL_nasabah_pihak_lawan))!=4 and versi_koreksi &lt;&gt; 0 and substr(sandibank,1,3) not in (116,119,128,147,405,422,425,427,451,506,517,521,536,547,947,253)      </t>
  </si>
  <si>
    <t>group by to_number(tahundata), to_number(bulandata);</t>
  </si>
  <si>
    <t>where tahundata=:tahun and bulandata in (03) and versi_koreksi = 0 and length(trim(Gol_Nasabah_Debitur))=4</t>
  </si>
  <si>
    <t>where tahundata in (2024) and bulandata in (03)</t>
  </si>
  <si>
    <t>where tahun=:tahundata and bulan in ('03')</t>
  </si>
  <si>
    <t>where tahundata=:tahun and bulandata in ('03')</t>
  </si>
  <si>
    <t>2024Q2</t>
  </si>
  <si>
    <t>2024</t>
  </si>
  <si>
    <t>6</t>
  </si>
  <si>
    <t>2024Q3</t>
  </si>
  <si>
    <t>PSIFI metadata codes for Islamic Banks</t>
  </si>
  <si>
    <t>Column</t>
  </si>
  <si>
    <t>Metadata Code</t>
  </si>
  <si>
    <t>Description</t>
  </si>
  <si>
    <t>Basel Version</t>
  </si>
  <si>
    <t>Basel I</t>
  </si>
  <si>
    <t>Basel II</t>
  </si>
  <si>
    <t xml:space="preserve">Basel III </t>
  </si>
  <si>
    <t>Basel III</t>
  </si>
  <si>
    <t>Mixed</t>
  </si>
  <si>
    <t>Mixed Basel  (Specify in metadata)</t>
  </si>
  <si>
    <t>IFSB Formula</t>
  </si>
  <si>
    <t>IFSB Std</t>
  </si>
  <si>
    <t>IFSB Standard</t>
  </si>
  <si>
    <t>IFSB SD</t>
  </si>
  <si>
    <t>IFSB Supervisory Discretion</t>
  </si>
  <si>
    <t>O</t>
  </si>
  <si>
    <t>Others (Specify in Metadata)</t>
  </si>
  <si>
    <t>Periodicity</t>
  </si>
  <si>
    <t>A</t>
  </si>
  <si>
    <t>Annual</t>
  </si>
  <si>
    <t>S</t>
  </si>
  <si>
    <t>Semiannual</t>
  </si>
  <si>
    <t>Q</t>
  </si>
  <si>
    <t>Quarterly</t>
  </si>
  <si>
    <t>M</t>
  </si>
  <si>
    <t>Monthly</t>
  </si>
  <si>
    <t>Other (Specify in metadata)</t>
  </si>
  <si>
    <t>National currency</t>
  </si>
  <si>
    <t>SDR</t>
  </si>
  <si>
    <t>Special drawing rights</t>
  </si>
  <si>
    <t>USD</t>
  </si>
  <si>
    <t>U.S. dollar</t>
  </si>
  <si>
    <t>Billions</t>
  </si>
  <si>
    <t>Millions</t>
  </si>
  <si>
    <t>T</t>
  </si>
  <si>
    <t>Thousands</t>
  </si>
  <si>
    <t>General (1, 2, 3, etc…)</t>
  </si>
  <si>
    <t>Data Source</t>
  </si>
  <si>
    <t>Sup</t>
  </si>
  <si>
    <t xml:space="preserve">Supervisory </t>
  </si>
  <si>
    <t>Fin</t>
  </si>
  <si>
    <t>Financial Accounts</t>
  </si>
  <si>
    <t>MFS</t>
  </si>
  <si>
    <t>Monetary and Financial Statistics</t>
  </si>
  <si>
    <t xml:space="preserve">NA </t>
  </si>
  <si>
    <t>National accounts</t>
  </si>
  <si>
    <t>Consolidation</t>
  </si>
  <si>
    <t>CBDC</t>
  </si>
  <si>
    <t xml:space="preserve">Cross-border domestically controlled basis </t>
  </si>
  <si>
    <t>CBDI</t>
  </si>
  <si>
    <t>Cross-border domestically incorporated</t>
  </si>
  <si>
    <t>DC</t>
  </si>
  <si>
    <t>Domestically consolidated (DC) data</t>
  </si>
  <si>
    <t>Other (specify in metadata)</t>
  </si>
  <si>
    <t>Aggregation</t>
  </si>
  <si>
    <t>IIFSS</t>
  </si>
  <si>
    <t>Stand-alone Islamic banks, and Islamic subsidiaries of conventional banks (domestic and foreign control)</t>
  </si>
  <si>
    <t>Structure</t>
  </si>
  <si>
    <t>Bank as separate corporation</t>
  </si>
  <si>
    <t>C</t>
  </si>
  <si>
    <t>Conglomerate (Consolidated organization including head office, bank, and all branches and subsidiaries)</t>
  </si>
  <si>
    <t>HC</t>
  </si>
  <si>
    <t>Holding company</t>
  </si>
  <si>
    <t>W</t>
  </si>
  <si>
    <t>Islamic Window or Islamic banking branch of conventional bank</t>
  </si>
  <si>
    <t>Control</t>
  </si>
  <si>
    <t>D</t>
  </si>
  <si>
    <t>Domestic (private)</t>
  </si>
  <si>
    <t>Domestic (government or public sector)</t>
  </si>
  <si>
    <t>F</t>
  </si>
  <si>
    <t>Foreign</t>
  </si>
  <si>
    <t>Accounting Standard</t>
  </si>
  <si>
    <t>AAOIFI</t>
  </si>
  <si>
    <t>Accounting and Auditing Organization for Islamic Financial Institutions (AAOIFI) - Accounting, Auditing &amp; Governance Standard</t>
  </si>
  <si>
    <t>IFRS</t>
  </si>
  <si>
    <t>International Financial Reporting Standards</t>
  </si>
  <si>
    <t>GAAP</t>
  </si>
  <si>
    <t>Generally Accepted Accounting Principles</t>
  </si>
  <si>
    <t>Shariah-Compliant</t>
  </si>
  <si>
    <t>SC</t>
  </si>
  <si>
    <t>Shariah-compliant</t>
  </si>
  <si>
    <t>NSC</t>
  </si>
  <si>
    <t>Not Shariah-compliant</t>
  </si>
  <si>
    <t>MSC</t>
  </si>
  <si>
    <t>Mixed Shariah-compliant and noncompliant</t>
  </si>
  <si>
    <t>Reporting status</t>
  </si>
  <si>
    <t>blank</t>
  </si>
  <si>
    <t>New data</t>
  </si>
  <si>
    <t>R</t>
  </si>
  <si>
    <t>Revised</t>
  </si>
  <si>
    <t>E</t>
  </si>
  <si>
    <t>Estimated</t>
  </si>
  <si>
    <t>I</t>
  </si>
  <si>
    <t>Incomplete</t>
  </si>
  <si>
    <t xml:space="preserve">Survey </t>
  </si>
  <si>
    <t>P</t>
  </si>
  <si>
    <t>Preliminary</t>
  </si>
  <si>
    <t>RB</t>
  </si>
  <si>
    <t>Rebased (Specify new base in metadata)</t>
  </si>
  <si>
    <t>Break-in-series</t>
  </si>
  <si>
    <t>Break in series (Specify in metadata)</t>
  </si>
  <si>
    <t xml:space="preserve">G </t>
  </si>
  <si>
    <t>Gap in series (no data for designated period)</t>
  </si>
  <si>
    <t xml:space="preserve">Data period </t>
  </si>
  <si>
    <t>yyyyA</t>
  </si>
  <si>
    <t>Year and annual designator (2014A)</t>
  </si>
  <si>
    <t>yyyyQ#</t>
  </si>
  <si>
    <t>Year and quarter designator (2014Q2)</t>
  </si>
  <si>
    <t>yyyyM#</t>
  </si>
  <si>
    <t>Year and month designator (2014M3)</t>
  </si>
  <si>
    <t xml:space="preserve">O </t>
  </si>
  <si>
    <t xml:space="preserve">Other (specify in metadata) </t>
  </si>
  <si>
    <t xml:space="preserve">All the component of the ratio in CP07 , CP08, CP09 and CP10 are annualized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</si>
</sst>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1" formatCode="_-* #,##0_-;\-* #,##0_-;_-* &quot;-&quot;_-;_-@_-"/>
    <numFmt numFmtId="43" formatCode="_-* #,##0.00_-;\-* #,##0.00_-;_-* &quot;-&quot;??_-;_-@_-"/>
    <numFmt numFmtId="164" formatCode="_(* #,##0_);_(* \(#,##0\);_(* &quot;-&quot;_);_(@_)"/>
    <numFmt numFmtId="165" formatCode="_(* #,##0.00_);_(* \(#,##0.00\);_(* &quot;-&quot;??_);_(@_)"/>
    <numFmt numFmtId="166" formatCode="0.0%"/>
    <numFmt numFmtId="167" formatCode="#,##0.0"/>
    <numFmt numFmtId="168" formatCode="_(* #,##0_);_(* \(#,##0\);_(* &quot;-&quot;??_);_(@_)"/>
    <numFmt numFmtId="169" formatCode="_(* #,##0.0_);_(* \(#,##0.0\);_(* &quot;-&quot;??_);_(@_)"/>
    <numFmt numFmtId="170" formatCode="_(* #,##0.0_);_(* \(#,##0.0\);_(* &quot;-&quot;_);_(@_)"/>
    <numFmt numFmtId="171" formatCode="_-* #,##0.0_-;\-* #,##0.0_-;_-* &quot;-&quot;?_-;_-@_-"/>
    <numFmt numFmtId="172" formatCode="0.00_)"/>
    <numFmt numFmtId="173" formatCode="_(* #,##0.00_);_(* \(#,##0.00\);_(* &quot;-&quot;_);_(@_)"/>
    <numFmt numFmtId="174" formatCode="_(* #,##0.0000_);_(* \(#,##0.0000\);_(* &quot;-&quot;_);_(@_)"/>
    <numFmt numFmtId="175" formatCode="0.00000"/>
  </numFmts>
  <fonts count="76">
    <font>
      <sz val="11"/>
      <color theme="1"/>
      <name val="Calibri"/>
      <family val="2"/>
      <scheme val="minor"/>
    </font>
    <font>
      <b/>
      <sz val="8"/>
      <name val="Arial"/>
      <family val="2"/>
    </font>
    <font>
      <sz val="8"/>
      <name val="Arial"/>
      <family val="2"/>
    </font>
    <font>
      <i/>
      <sz val="8"/>
      <name val="Arial"/>
      <family val="2"/>
    </font>
    <font>
      <b/>
      <i/>
      <sz val="8"/>
      <name val="Arial"/>
      <family val="2"/>
    </font>
    <font>
      <b/>
      <vertAlign val="superscript"/>
      <sz val="8"/>
      <name val="Arial"/>
      <family val="2"/>
    </font>
    <font>
      <i/>
      <sz val="8"/>
      <color indexed="8"/>
      <name val="Arial"/>
      <family val="2"/>
    </font>
    <font>
      <sz val="8"/>
      <color indexed="8"/>
      <name val="Arial"/>
      <family val="2"/>
    </font>
    <font>
      <sz val="10"/>
      <color indexed="8"/>
      <name val="Arial"/>
      <family val="2"/>
    </font>
    <font>
      <b/>
      <sz val="9"/>
      <name val="Arial"/>
      <family val="2"/>
    </font>
    <font>
      <b/>
      <sz val="8"/>
      <color indexed="9"/>
      <name val="Arial"/>
      <family val="2"/>
    </font>
    <font>
      <i/>
      <sz val="8"/>
      <color indexed="9"/>
      <name val="Arial"/>
      <family val="2"/>
    </font>
    <font>
      <vertAlign val="superscript"/>
      <sz val="8"/>
      <color indexed="8"/>
      <name val="Arial"/>
      <family val="2"/>
    </font>
    <font>
      <vertAlign val="superscript"/>
      <sz val="8"/>
      <name val="Arial"/>
      <family val="2"/>
    </font>
    <font>
      <sz val="11"/>
      <color theme="1"/>
      <name val="Calibri"/>
      <family val="2"/>
      <scheme val="minor"/>
    </font>
    <font>
      <sz val="11"/>
      <color theme="0"/>
      <name val="Calibri"/>
      <family val="2"/>
      <scheme val="minor"/>
    </font>
    <font>
      <i/>
      <sz val="8"/>
      <color theme="1"/>
      <name val="Arial"/>
      <family val="2"/>
    </font>
    <font>
      <sz val="8"/>
      <color theme="1"/>
      <name val="Arial"/>
      <family val="2"/>
    </font>
    <font>
      <i/>
      <sz val="7"/>
      <color theme="1"/>
      <name val="Arial"/>
      <family val="2"/>
    </font>
    <font>
      <b/>
      <sz val="8"/>
      <color theme="0"/>
      <name val="Arial"/>
      <family val="2"/>
    </font>
    <font>
      <b/>
      <i/>
      <sz val="8"/>
      <color theme="3" tint="0.39997558519241921"/>
      <name val="Arial"/>
      <family val="2"/>
    </font>
    <font>
      <sz val="7"/>
      <color theme="1"/>
      <name val="Arial"/>
      <family val="2"/>
    </font>
    <font>
      <i/>
      <sz val="8"/>
      <color theme="0"/>
      <name val="Arial"/>
      <family val="2"/>
    </font>
    <font>
      <b/>
      <i/>
      <sz val="8"/>
      <color theme="3"/>
      <name val="Arial"/>
      <family val="2"/>
    </font>
    <font>
      <sz val="8"/>
      <color rgb="FF000000"/>
      <name val="Arial"/>
      <family val="2"/>
    </font>
    <font>
      <b/>
      <sz val="11"/>
      <color theme="1"/>
      <name val="Arial"/>
      <family val="2"/>
    </font>
    <font>
      <sz val="8"/>
      <color theme="1"/>
      <name val="Frutiger 45 Light"/>
      <family val="3"/>
    </font>
    <font>
      <sz val="10"/>
      <color theme="1"/>
      <name val="Calibri"/>
      <family val="2"/>
      <scheme val="minor"/>
    </font>
    <font>
      <vertAlign val="superscript"/>
      <sz val="8"/>
      <color theme="1"/>
      <name val="Arial"/>
      <family val="2"/>
    </font>
    <font>
      <b/>
      <sz val="8"/>
      <color theme="1"/>
      <name val="Arial"/>
      <family val="2"/>
    </font>
    <font>
      <sz val="10"/>
      <name val="Arial"/>
      <family val="2"/>
    </font>
    <font>
      <sz val="9"/>
      <name val="Frutiger 45 Light"/>
      <charset val="1"/>
    </font>
    <font>
      <sz val="8"/>
      <color theme="1"/>
      <name val="Calibri"/>
      <family val="2"/>
      <scheme val="minor"/>
    </font>
    <font>
      <b/>
      <sz val="11"/>
      <color indexed="8"/>
      <name val="Calibri"/>
      <family val="2"/>
    </font>
    <font>
      <sz val="11"/>
      <color indexed="8"/>
      <name val="Calibri"/>
      <family val="2"/>
    </font>
    <font>
      <b/>
      <sz val="11"/>
      <color theme="1"/>
      <name val="Calibri"/>
      <family val="2"/>
      <scheme val="minor"/>
    </font>
    <font>
      <b/>
      <sz val="8"/>
      <color theme="1"/>
      <name val="Frutiger 45 Light"/>
      <family val="3"/>
    </font>
    <font>
      <b/>
      <i/>
      <sz val="8"/>
      <color theme="1"/>
      <name val="Arial"/>
      <family val="2"/>
    </font>
    <font>
      <b/>
      <sz val="10"/>
      <color theme="1"/>
      <name val="Calibri"/>
      <family val="2"/>
      <scheme val="minor"/>
    </font>
    <font>
      <sz val="8"/>
      <color rgb="FFFF0000"/>
      <name val="Arial"/>
      <family val="2"/>
    </font>
    <font>
      <b/>
      <sz val="8"/>
      <color rgb="FFFF0000"/>
      <name val="Arial"/>
      <family val="2"/>
    </font>
    <font>
      <b/>
      <vertAlign val="superscript"/>
      <sz val="8"/>
      <color rgb="FFFF0000"/>
      <name val="Arial"/>
      <family val="2"/>
    </font>
    <font>
      <sz val="9"/>
      <color theme="1"/>
      <name val="Frutiger 45 Light"/>
      <charset val="1"/>
    </font>
    <font>
      <b/>
      <sz val="11"/>
      <color rgb="FFFF0000"/>
      <name val="Arial"/>
      <family val="2"/>
    </font>
    <font>
      <i/>
      <sz val="8"/>
      <color rgb="FFFF0000"/>
      <name val="Arial"/>
      <family val="2"/>
    </font>
    <font>
      <b/>
      <sz val="9"/>
      <color rgb="FFFF0000"/>
      <name val="Arial"/>
      <family val="2"/>
    </font>
    <font>
      <sz val="8"/>
      <color rgb="FFFF0000"/>
      <name val="Calibri"/>
      <family val="2"/>
      <scheme val="minor"/>
    </font>
    <font>
      <sz val="11"/>
      <color rgb="FFFF0000"/>
      <name val="Calibri"/>
      <family val="2"/>
      <scheme val="minor"/>
    </font>
    <font>
      <b/>
      <sz val="9"/>
      <color theme="1"/>
      <name val="Arial"/>
      <family val="2"/>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b/>
      <sz val="18"/>
      <color theme="3"/>
      <name val="Calibri"/>
      <family val="2"/>
      <scheme val="major"/>
    </font>
    <font>
      <sz val="11"/>
      <color indexed="8"/>
      <name val="Calibri"/>
      <family val="2"/>
      <charset val="1"/>
    </font>
    <font>
      <sz val="11"/>
      <color theme="1"/>
      <name val="Calibri"/>
      <family val="2"/>
      <charset val="1"/>
      <scheme val="minor"/>
    </font>
    <font>
      <sz val="10"/>
      <color indexed="8"/>
      <name val="Frutiger 45 Light"/>
      <family val="2"/>
    </font>
    <font>
      <sz val="10"/>
      <color theme="1"/>
      <name val="Frutiger 45 Light"/>
      <family val="2"/>
    </font>
    <font>
      <b/>
      <i/>
      <sz val="16"/>
      <name val="Helv"/>
    </font>
    <font>
      <sz val="12"/>
      <name val="SWISS"/>
      <charset val="178"/>
    </font>
    <font>
      <sz val="12"/>
      <name val="SWISS"/>
    </font>
    <font>
      <sz val="11"/>
      <color theme="1"/>
      <name val="Frutiger 45 Light"/>
      <family val="2"/>
      <charset val="1"/>
    </font>
    <font>
      <sz val="11"/>
      <name val="Calibri"/>
      <family val="2"/>
      <scheme val="minor"/>
    </font>
    <font>
      <b/>
      <sz val="11"/>
      <name val="Calibri"/>
      <family val="2"/>
      <scheme val="minor"/>
    </font>
    <font>
      <sz val="11"/>
      <color rgb="FF000000"/>
      <name val="Calibri"/>
      <family val="2"/>
      <scheme val="minor"/>
    </font>
    <font>
      <sz val="11"/>
      <color theme="1"/>
      <name val="Arial"/>
      <family val="2"/>
    </font>
    <font>
      <b/>
      <sz val="11"/>
      <name val="Arial"/>
      <family val="2"/>
    </font>
    <font>
      <sz val="9"/>
      <name val="Arial"/>
      <family val="2"/>
    </font>
  </fonts>
  <fills count="45">
    <fill>
      <patternFill patternType="none"/>
    </fill>
    <fill>
      <patternFill patternType="gray125"/>
    </fill>
    <fill>
      <patternFill patternType="solid">
        <fgColor rgb="FFE8E8E8"/>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theme="3" tint="-0.499984740745262"/>
        <bgColor indexed="64"/>
      </patternFill>
    </fill>
    <fill>
      <patternFill patternType="solid">
        <fgColor rgb="FFE6E6E6"/>
        <bgColor indexed="64"/>
      </patternFill>
    </fill>
    <fill>
      <patternFill patternType="solid">
        <fgColor theme="4" tint="0.39997558519241921"/>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theme="0"/>
        <bgColor indexed="64"/>
      </patternFill>
    </fill>
    <fill>
      <patternFill patternType="solid">
        <fgColor theme="0" tint="-0.1499984740745262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
      <patternFill patternType="solid">
        <fgColor theme="5" tint="0.59999389629810485"/>
        <bgColor indexed="64"/>
      </patternFill>
    </fill>
  </fills>
  <borders count="30">
    <border>
      <left/>
      <right/>
      <top/>
      <bottom/>
      <diagonal/>
    </border>
    <border>
      <left/>
      <right/>
      <top style="thin">
        <color indexed="64"/>
      </top>
      <bottom/>
      <diagonal/>
    </border>
    <border>
      <left/>
      <right/>
      <top style="medium">
        <color indexed="64"/>
      </top>
      <bottom style="thin">
        <color indexed="64"/>
      </bottom>
      <diagonal/>
    </border>
    <border>
      <left/>
      <right/>
      <top/>
      <bottom style="thin">
        <color indexed="64"/>
      </bottom>
      <diagonal/>
    </border>
    <border>
      <left/>
      <right/>
      <top/>
      <bottom style="medium">
        <color indexed="64"/>
      </bottom>
      <diagonal/>
    </border>
    <border>
      <left/>
      <right/>
      <top style="thin">
        <color indexed="64"/>
      </top>
      <bottom style="medium">
        <color indexed="64"/>
      </bottom>
      <diagonal/>
    </border>
    <border>
      <left style="thin">
        <color indexed="64"/>
      </left>
      <right/>
      <top/>
      <bottom/>
      <diagonal/>
    </border>
    <border>
      <left style="thin">
        <color indexed="64"/>
      </left>
      <right style="thin">
        <color indexed="64"/>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style="medium">
        <color indexed="64"/>
      </right>
      <top style="thin">
        <color indexed="64"/>
      </top>
      <bottom style="medium">
        <color indexed="64"/>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s>
  <cellStyleXfs count="5793">
    <xf numFmtId="0" fontId="0" fillId="0" borderId="0"/>
    <xf numFmtId="165" fontId="14" fillId="0" borderId="0" applyFont="0" applyFill="0" applyBorder="0" applyAlignment="0" applyProtection="0"/>
    <xf numFmtId="164" fontId="14" fillId="0" borderId="0" applyFont="0" applyFill="0" applyBorder="0" applyAlignment="0" applyProtection="0"/>
    <xf numFmtId="0" fontId="8" fillId="0" borderId="0">
      <alignment vertical="top"/>
    </xf>
    <xf numFmtId="165" fontId="30" fillId="0" borderId="0" applyFont="0" applyFill="0" applyBorder="0" applyAlignment="0" applyProtection="0"/>
    <xf numFmtId="165" fontId="30" fillId="0" borderId="0" applyFont="0" applyFill="0" applyBorder="0" applyAlignment="0" applyProtection="0"/>
    <xf numFmtId="165" fontId="30" fillId="0" borderId="0" applyFont="0" applyFill="0" applyBorder="0" applyAlignment="0" applyProtection="0"/>
    <xf numFmtId="165" fontId="30" fillId="0" borderId="0" applyFont="0" applyFill="0" applyBorder="0" applyAlignment="0" applyProtection="0"/>
    <xf numFmtId="0" fontId="14" fillId="0" borderId="0"/>
    <xf numFmtId="0" fontId="30" fillId="0" borderId="0"/>
    <xf numFmtId="0" fontId="30" fillId="0" borderId="0"/>
    <xf numFmtId="165" fontId="14" fillId="0" borderId="0"/>
    <xf numFmtId="9" fontId="14" fillId="0" borderId="0" applyFont="0" applyFill="0" applyBorder="0" applyAlignment="0" applyProtection="0"/>
    <xf numFmtId="164" fontId="30" fillId="0" borderId="0" applyFont="0" applyFill="0" applyBorder="0" applyAlignment="0" applyProtection="0"/>
    <xf numFmtId="0" fontId="30" fillId="0" borderId="0"/>
    <xf numFmtId="0" fontId="30" fillId="0" borderId="0"/>
    <xf numFmtId="165" fontId="30" fillId="0" borderId="0" applyFont="0" applyFill="0" applyBorder="0" applyAlignment="0" applyProtection="0"/>
    <xf numFmtId="0" fontId="30" fillId="0" borderId="0" applyAlignment="0"/>
    <xf numFmtId="0" fontId="30" fillId="0" borderId="0" applyAlignment="0"/>
    <xf numFmtId="0" fontId="49" fillId="0" borderId="8" applyNumberFormat="0" applyFill="0" applyAlignment="0" applyProtection="0"/>
    <xf numFmtId="0" fontId="50" fillId="0" borderId="9" applyNumberFormat="0" applyFill="0" applyAlignment="0" applyProtection="0"/>
    <xf numFmtId="0" fontId="51" fillId="0" borderId="10" applyNumberFormat="0" applyFill="0" applyAlignment="0" applyProtection="0"/>
    <xf numFmtId="0" fontId="51" fillId="0" borderId="0" applyNumberFormat="0" applyFill="0" applyBorder="0" applyAlignment="0" applyProtection="0"/>
    <xf numFmtId="0" fontId="52" fillId="12" borderId="0" applyNumberFormat="0" applyBorder="0" applyAlignment="0" applyProtection="0"/>
    <xf numFmtId="0" fontId="53" fillId="13" borderId="0" applyNumberFormat="0" applyBorder="0" applyAlignment="0" applyProtection="0"/>
    <xf numFmtId="0" fontId="54" fillId="14" borderId="0" applyNumberFormat="0" applyBorder="0" applyAlignment="0" applyProtection="0"/>
    <xf numFmtId="0" fontId="55" fillId="15" borderId="11" applyNumberFormat="0" applyAlignment="0" applyProtection="0"/>
    <xf numFmtId="0" fontId="56" fillId="16" borderId="12" applyNumberFormat="0" applyAlignment="0" applyProtection="0"/>
    <xf numFmtId="0" fontId="57" fillId="16" borderId="11" applyNumberFormat="0" applyAlignment="0" applyProtection="0"/>
    <xf numFmtId="0" fontId="58" fillId="0" borderId="13" applyNumberFormat="0" applyFill="0" applyAlignment="0" applyProtection="0"/>
    <xf numFmtId="0" fontId="59" fillId="17" borderId="14" applyNumberFormat="0" applyAlignment="0" applyProtection="0"/>
    <xf numFmtId="0" fontId="47" fillId="0" borderId="0" applyNumberFormat="0" applyFill="0" applyBorder="0" applyAlignment="0" applyProtection="0"/>
    <xf numFmtId="0" fontId="14" fillId="18" borderId="15" applyNumberFormat="0" applyFont="0" applyAlignment="0" applyProtection="0"/>
    <xf numFmtId="0" fontId="60" fillId="0" borderId="0" applyNumberFormat="0" applyFill="0" applyBorder="0" applyAlignment="0" applyProtection="0"/>
    <xf numFmtId="0" fontId="35" fillId="0" borderId="16" applyNumberFormat="0" applyFill="0" applyAlignment="0" applyProtection="0"/>
    <xf numFmtId="0" fontId="15" fillId="19" borderId="0" applyNumberFormat="0" applyBorder="0" applyAlignment="0" applyProtection="0"/>
    <xf numFmtId="0" fontId="14" fillId="20" borderId="0" applyNumberFormat="0" applyBorder="0" applyAlignment="0" applyProtection="0"/>
    <xf numFmtId="0" fontId="14" fillId="21" borderId="0" applyNumberFormat="0" applyBorder="0" applyAlignment="0" applyProtection="0"/>
    <xf numFmtId="0" fontId="15" fillId="22" borderId="0" applyNumberFormat="0" applyBorder="0" applyAlignment="0" applyProtection="0"/>
    <xf numFmtId="0" fontId="15" fillId="23" borderId="0" applyNumberFormat="0" applyBorder="0" applyAlignment="0" applyProtection="0"/>
    <xf numFmtId="0" fontId="14" fillId="24" borderId="0" applyNumberFormat="0" applyBorder="0" applyAlignment="0" applyProtection="0"/>
    <xf numFmtId="0" fontId="14" fillId="25" borderId="0" applyNumberFormat="0" applyBorder="0" applyAlignment="0" applyProtection="0"/>
    <xf numFmtId="0" fontId="15" fillId="26" borderId="0" applyNumberFormat="0" applyBorder="0" applyAlignment="0" applyProtection="0"/>
    <xf numFmtId="0" fontId="15" fillId="27" borderId="0" applyNumberFormat="0" applyBorder="0" applyAlignment="0" applyProtection="0"/>
    <xf numFmtId="0" fontId="14" fillId="28" borderId="0" applyNumberFormat="0" applyBorder="0" applyAlignment="0" applyProtection="0"/>
    <xf numFmtId="0" fontId="14" fillId="29" borderId="0" applyNumberFormat="0" applyBorder="0" applyAlignment="0" applyProtection="0"/>
    <xf numFmtId="0" fontId="15" fillId="30" borderId="0" applyNumberFormat="0" applyBorder="0" applyAlignment="0" applyProtection="0"/>
    <xf numFmtId="0" fontId="15" fillId="31" borderId="0" applyNumberFormat="0" applyBorder="0" applyAlignment="0" applyProtection="0"/>
    <xf numFmtId="0" fontId="14" fillId="32" borderId="0" applyNumberFormat="0" applyBorder="0" applyAlignment="0" applyProtection="0"/>
    <xf numFmtId="0" fontId="14" fillId="33" borderId="0" applyNumberFormat="0" applyBorder="0" applyAlignment="0" applyProtection="0"/>
    <xf numFmtId="0" fontId="15" fillId="34" borderId="0" applyNumberFormat="0" applyBorder="0" applyAlignment="0" applyProtection="0"/>
    <xf numFmtId="0" fontId="15" fillId="35" borderId="0" applyNumberFormat="0" applyBorder="0" applyAlignment="0" applyProtection="0"/>
    <xf numFmtId="0" fontId="14" fillId="36" borderId="0" applyNumberFormat="0" applyBorder="0" applyAlignment="0" applyProtection="0"/>
    <xf numFmtId="0" fontId="14" fillId="37" borderId="0" applyNumberFormat="0" applyBorder="0" applyAlignment="0" applyProtection="0"/>
    <xf numFmtId="0" fontId="15" fillId="38" borderId="0" applyNumberFormat="0" applyBorder="0" applyAlignment="0" applyProtection="0"/>
    <xf numFmtId="0" fontId="15" fillId="39" borderId="0" applyNumberFormat="0" applyBorder="0" applyAlignment="0" applyProtection="0"/>
    <xf numFmtId="0" fontId="14" fillId="40" borderId="0" applyNumberFormat="0" applyBorder="0" applyAlignment="0" applyProtection="0"/>
    <xf numFmtId="0" fontId="14" fillId="41" borderId="0" applyNumberFormat="0" applyBorder="0" applyAlignment="0" applyProtection="0"/>
    <xf numFmtId="0" fontId="15" fillId="42" borderId="0" applyNumberFormat="0" applyBorder="0" applyAlignment="0" applyProtection="0"/>
    <xf numFmtId="43" fontId="14" fillId="0" borderId="0" applyFont="0" applyFill="0" applyBorder="0" applyAlignment="0" applyProtection="0"/>
    <xf numFmtId="41" fontId="14" fillId="0" borderId="0" applyFont="0" applyFill="0" applyBorder="0" applyAlignment="0" applyProtection="0"/>
    <xf numFmtId="0" fontId="30" fillId="0" borderId="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0" fontId="30" fillId="0" borderId="0"/>
    <xf numFmtId="43" fontId="30" fillId="0" borderId="0" applyFont="0" applyFill="0" applyBorder="0" applyAlignment="0" applyProtection="0"/>
    <xf numFmtId="0" fontId="30" fillId="0" borderId="0"/>
    <xf numFmtId="43" fontId="30" fillId="0" borderId="0" applyFont="0" applyFill="0" applyBorder="0" applyAlignment="0" applyProtection="0"/>
    <xf numFmtId="0" fontId="30" fillId="0" borderId="0"/>
    <xf numFmtId="43" fontId="30" fillId="0" borderId="0" applyFont="0" applyFill="0" applyBorder="0" applyAlignment="0" applyProtection="0"/>
    <xf numFmtId="9" fontId="30" fillId="0" borderId="0" applyFont="0" applyFill="0" applyBorder="0" applyAlignment="0" applyProtection="0"/>
    <xf numFmtId="41" fontId="30" fillId="0" borderId="0" applyFont="0" applyFill="0" applyBorder="0" applyAlignment="0" applyProtection="0"/>
    <xf numFmtId="0" fontId="30" fillId="0" borderId="0"/>
    <xf numFmtId="9" fontId="30" fillId="0" borderId="0" applyFont="0" applyFill="0" applyBorder="0" applyAlignment="0" applyProtection="0"/>
    <xf numFmtId="0" fontId="30" fillId="0" borderId="0"/>
    <xf numFmtId="43" fontId="30" fillId="0" borderId="0" applyFont="0" applyFill="0" applyBorder="0" applyAlignment="0" applyProtection="0"/>
    <xf numFmtId="0" fontId="30" fillId="0" borderId="0"/>
    <xf numFmtId="43" fontId="30" fillId="0" borderId="0" applyFont="0" applyFill="0" applyBorder="0" applyAlignment="0" applyProtection="0"/>
    <xf numFmtId="0" fontId="30" fillId="0" borderId="0"/>
    <xf numFmtId="9" fontId="30" fillId="0" borderId="0" applyFont="0" applyFill="0" applyBorder="0" applyAlignment="0" applyProtection="0"/>
    <xf numFmtId="41" fontId="62" fillId="0" borderId="0" applyFont="0" applyFill="0" applyBorder="0" applyAlignment="0" applyProtection="0"/>
    <xf numFmtId="0" fontId="30" fillId="0" borderId="0"/>
    <xf numFmtId="0" fontId="30" fillId="0" borderId="0"/>
    <xf numFmtId="9" fontId="30" fillId="0" borderId="0" applyFont="0" applyFill="0" applyBorder="0" applyAlignment="0" applyProtection="0"/>
    <xf numFmtId="43" fontId="30" fillId="0" borderId="0" applyFont="0" applyFill="0" applyBorder="0" applyAlignment="0" applyProtection="0"/>
    <xf numFmtId="43" fontId="14" fillId="0" borderId="0" applyFont="0" applyFill="0" applyBorder="0" applyAlignment="0" applyProtection="0"/>
    <xf numFmtId="0" fontId="14" fillId="20" borderId="0" applyNumberFormat="0" applyBorder="0" applyAlignment="0" applyProtection="0"/>
    <xf numFmtId="0" fontId="14" fillId="24" borderId="0" applyNumberFormat="0" applyBorder="0" applyAlignment="0" applyProtection="0"/>
    <xf numFmtId="0" fontId="14" fillId="28" borderId="0" applyNumberFormat="0" applyBorder="0" applyAlignment="0" applyProtection="0"/>
    <xf numFmtId="0" fontId="14" fillId="32" borderId="0" applyNumberFormat="0" applyBorder="0" applyAlignment="0" applyProtection="0"/>
    <xf numFmtId="0" fontId="14" fillId="36" borderId="0" applyNumberFormat="0" applyBorder="0" applyAlignment="0" applyProtection="0"/>
    <xf numFmtId="0" fontId="14" fillId="40" borderId="0" applyNumberFormat="0" applyBorder="0" applyAlignment="0" applyProtection="0"/>
    <xf numFmtId="0" fontId="14" fillId="21" borderId="0" applyNumberFormat="0" applyBorder="0" applyAlignment="0" applyProtection="0"/>
    <xf numFmtId="0" fontId="14" fillId="25" borderId="0" applyNumberFormat="0" applyBorder="0" applyAlignment="0" applyProtection="0"/>
    <xf numFmtId="0" fontId="14" fillId="29" borderId="0" applyNumberFormat="0" applyBorder="0" applyAlignment="0" applyProtection="0"/>
    <xf numFmtId="0" fontId="14" fillId="33" borderId="0" applyNumberFormat="0" applyBorder="0" applyAlignment="0" applyProtection="0"/>
    <xf numFmtId="0" fontId="14" fillId="37" borderId="0" applyNumberFormat="0" applyBorder="0" applyAlignment="0" applyProtection="0"/>
    <xf numFmtId="0" fontId="14" fillId="41" borderId="0" applyNumberFormat="0" applyBorder="0" applyAlignment="0" applyProtection="0"/>
    <xf numFmtId="0" fontId="15" fillId="22" borderId="0" applyNumberFormat="0" applyBorder="0" applyAlignment="0" applyProtection="0"/>
    <xf numFmtId="0" fontId="15" fillId="26" borderId="0" applyNumberFormat="0" applyBorder="0" applyAlignment="0" applyProtection="0"/>
    <xf numFmtId="0" fontId="15" fillId="30" borderId="0" applyNumberFormat="0" applyBorder="0" applyAlignment="0" applyProtection="0"/>
    <xf numFmtId="0" fontId="15" fillId="34" borderId="0" applyNumberFormat="0" applyBorder="0" applyAlignment="0" applyProtection="0"/>
    <xf numFmtId="0" fontId="15" fillId="38" borderId="0" applyNumberFormat="0" applyBorder="0" applyAlignment="0" applyProtection="0"/>
    <xf numFmtId="0" fontId="15" fillId="42" borderId="0" applyNumberFormat="0" applyBorder="0" applyAlignment="0" applyProtection="0"/>
    <xf numFmtId="0" fontId="15" fillId="19" borderId="0" applyNumberFormat="0" applyBorder="0" applyAlignment="0" applyProtection="0"/>
    <xf numFmtId="0" fontId="15" fillId="23" borderId="0" applyNumberFormat="0" applyBorder="0" applyAlignment="0" applyProtection="0"/>
    <xf numFmtId="0" fontId="15" fillId="27" borderId="0" applyNumberFormat="0" applyBorder="0" applyAlignment="0" applyProtection="0"/>
    <xf numFmtId="0" fontId="15" fillId="31" borderId="0" applyNumberFormat="0" applyBorder="0" applyAlignment="0" applyProtection="0"/>
    <xf numFmtId="0" fontId="15" fillId="35" borderId="0" applyNumberFormat="0" applyBorder="0" applyAlignment="0" applyProtection="0"/>
    <xf numFmtId="0" fontId="15" fillId="39" borderId="0" applyNumberFormat="0" applyBorder="0" applyAlignment="0" applyProtection="0"/>
    <xf numFmtId="0" fontId="53" fillId="13" borderId="0" applyNumberFormat="0" applyBorder="0" applyAlignment="0" applyProtection="0"/>
    <xf numFmtId="0" fontId="57" fillId="16" borderId="11" applyNumberFormat="0" applyAlignment="0" applyProtection="0"/>
    <xf numFmtId="0" fontId="59" fillId="17" borderId="14" applyNumberFormat="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14"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0" fontId="60" fillId="0" borderId="0" applyNumberFormat="0" applyFill="0" applyBorder="0" applyAlignment="0" applyProtection="0"/>
    <xf numFmtId="0" fontId="52" fillId="12" borderId="0" applyNumberFormat="0" applyBorder="0" applyAlignment="0" applyProtection="0"/>
    <xf numFmtId="0" fontId="49" fillId="0" borderId="8" applyNumberFormat="0" applyFill="0" applyAlignment="0" applyProtection="0"/>
    <xf numFmtId="0" fontId="50" fillId="0" borderId="9" applyNumberFormat="0" applyFill="0" applyAlignment="0" applyProtection="0"/>
    <xf numFmtId="0" fontId="51" fillId="0" borderId="10" applyNumberFormat="0" applyFill="0" applyAlignment="0" applyProtection="0"/>
    <xf numFmtId="0" fontId="51" fillId="0" borderId="0" applyNumberFormat="0" applyFill="0" applyBorder="0" applyAlignment="0" applyProtection="0"/>
    <xf numFmtId="0" fontId="55" fillId="15" borderId="11" applyNumberFormat="0" applyAlignment="0" applyProtection="0"/>
    <xf numFmtId="0" fontId="58" fillId="0" borderId="13" applyNumberFormat="0" applyFill="0" applyAlignment="0" applyProtection="0"/>
    <xf numFmtId="0" fontId="54" fillId="14" borderId="0" applyNumberFormat="0" applyBorder="0" applyAlignment="0" applyProtection="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30" fillId="0" borderId="0"/>
    <xf numFmtId="0" fontId="14" fillId="0" borderId="0"/>
    <xf numFmtId="0" fontId="14" fillId="0" borderId="0"/>
    <xf numFmtId="0" fontId="14" fillId="0" borderId="0"/>
    <xf numFmtId="0" fontId="14" fillId="0" borderId="0"/>
    <xf numFmtId="0" fontId="14" fillId="0" borderId="0"/>
    <xf numFmtId="0" fontId="14" fillId="0" borderId="0"/>
    <xf numFmtId="0" fontId="30" fillId="0" borderId="0"/>
    <xf numFmtId="0" fontId="30" fillId="0" borderId="0"/>
    <xf numFmtId="0" fontId="14" fillId="0" borderId="0"/>
    <xf numFmtId="0" fontId="14"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14" fillId="0" borderId="0"/>
    <xf numFmtId="0" fontId="30" fillId="0" borderId="0"/>
    <xf numFmtId="0" fontId="30" fillId="0" borderId="0"/>
    <xf numFmtId="0" fontId="14" fillId="0" borderId="0"/>
    <xf numFmtId="0" fontId="34" fillId="18" borderId="15" applyNumberFormat="0" applyFont="0" applyAlignment="0" applyProtection="0"/>
    <xf numFmtId="0" fontId="34" fillId="18" borderId="15" applyNumberFormat="0" applyFont="0" applyAlignment="0" applyProtection="0"/>
    <xf numFmtId="0" fontId="34" fillId="18" borderId="15" applyNumberFormat="0" applyFont="0" applyAlignment="0" applyProtection="0"/>
    <xf numFmtId="0" fontId="34" fillId="18" borderId="15" applyNumberFormat="0" applyFont="0" applyAlignment="0" applyProtection="0"/>
    <xf numFmtId="0" fontId="34" fillId="18" borderId="15" applyNumberFormat="0" applyFont="0" applyAlignment="0" applyProtection="0"/>
    <xf numFmtId="0" fontId="34" fillId="18" borderId="15" applyNumberFormat="0" applyFont="0" applyAlignment="0" applyProtection="0"/>
    <xf numFmtId="0" fontId="34" fillId="18" borderId="15" applyNumberFormat="0" applyFont="0" applyAlignment="0" applyProtection="0"/>
    <xf numFmtId="0" fontId="34" fillId="18" borderId="15" applyNumberFormat="0" applyFont="0" applyAlignment="0" applyProtection="0"/>
    <xf numFmtId="0" fontId="34" fillId="18" borderId="15" applyNumberFormat="0" applyFont="0" applyAlignment="0" applyProtection="0"/>
    <xf numFmtId="0" fontId="34" fillId="18" borderId="15" applyNumberFormat="0" applyFont="0" applyAlignment="0" applyProtection="0"/>
    <xf numFmtId="0" fontId="34" fillId="18" borderId="15" applyNumberFormat="0" applyFont="0" applyAlignment="0" applyProtection="0"/>
    <xf numFmtId="0" fontId="34" fillId="18" borderId="15" applyNumberFormat="0" applyFont="0" applyAlignment="0" applyProtection="0"/>
    <xf numFmtId="0" fontId="34" fillId="18" borderId="15" applyNumberFormat="0" applyFont="0" applyAlignment="0" applyProtection="0"/>
    <xf numFmtId="0" fontId="34" fillId="18" borderId="15" applyNumberFormat="0" applyFont="0" applyAlignment="0" applyProtection="0"/>
    <xf numFmtId="0" fontId="34" fillId="18" borderId="15" applyNumberFormat="0" applyFont="0" applyAlignment="0" applyProtection="0"/>
    <xf numFmtId="0" fontId="34" fillId="18" borderId="15" applyNumberFormat="0" applyFont="0" applyAlignment="0" applyProtection="0"/>
    <xf numFmtId="0" fontId="34" fillId="18" borderId="15" applyNumberFormat="0" applyFont="0" applyAlignment="0" applyProtection="0"/>
    <xf numFmtId="0" fontId="34" fillId="18" borderId="15" applyNumberFormat="0" applyFont="0" applyAlignment="0" applyProtection="0"/>
    <xf numFmtId="0" fontId="56" fillId="16" borderId="12" applyNumberFormat="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0" fontId="61" fillId="0" borderId="0" applyNumberFormat="0" applyFill="0" applyBorder="0" applyAlignment="0" applyProtection="0"/>
    <xf numFmtId="0" fontId="35" fillId="0" borderId="16" applyNumberFormat="0" applyFill="0" applyAlignment="0" applyProtection="0"/>
    <xf numFmtId="0" fontId="47" fillId="0" borderId="0" applyNumberFormat="0" applyFill="0" applyBorder="0" applyAlignment="0" applyProtection="0"/>
    <xf numFmtId="43" fontId="30" fillId="0" borderId="0"/>
    <xf numFmtId="43" fontId="14" fillId="0" borderId="0"/>
    <xf numFmtId="43" fontId="30" fillId="0" borderId="0"/>
    <xf numFmtId="43" fontId="30" fillId="0" borderId="0"/>
    <xf numFmtId="0" fontId="14" fillId="20" borderId="0" applyNumberFormat="0" applyBorder="0" applyAlignment="0" applyProtection="0"/>
    <xf numFmtId="0" fontId="14" fillId="20" borderId="0" applyNumberFormat="0" applyBorder="0" applyAlignment="0" applyProtection="0"/>
    <xf numFmtId="0" fontId="14" fillId="24" borderId="0" applyNumberFormat="0" applyBorder="0" applyAlignment="0" applyProtection="0"/>
    <xf numFmtId="0" fontId="14" fillId="24" borderId="0" applyNumberFormat="0" applyBorder="0" applyAlignment="0" applyProtection="0"/>
    <xf numFmtId="0" fontId="14" fillId="28" borderId="0" applyNumberFormat="0" applyBorder="0" applyAlignment="0" applyProtection="0"/>
    <xf numFmtId="0" fontId="14" fillId="28" borderId="0" applyNumberFormat="0" applyBorder="0" applyAlignment="0" applyProtection="0"/>
    <xf numFmtId="0" fontId="14" fillId="32" borderId="0" applyNumberFormat="0" applyBorder="0" applyAlignment="0" applyProtection="0"/>
    <xf numFmtId="0" fontId="14" fillId="32" borderId="0" applyNumberFormat="0" applyBorder="0" applyAlignment="0" applyProtection="0"/>
    <xf numFmtId="0" fontId="14" fillId="36" borderId="0" applyNumberFormat="0" applyBorder="0" applyAlignment="0" applyProtection="0"/>
    <xf numFmtId="0" fontId="14" fillId="36" borderId="0" applyNumberFormat="0" applyBorder="0" applyAlignment="0" applyProtection="0"/>
    <xf numFmtId="0" fontId="14" fillId="40" borderId="0" applyNumberFormat="0" applyBorder="0" applyAlignment="0" applyProtection="0"/>
    <xf numFmtId="0" fontId="14" fillId="40" borderId="0" applyNumberFormat="0" applyBorder="0" applyAlignment="0" applyProtection="0"/>
    <xf numFmtId="0" fontId="14" fillId="21" borderId="0" applyNumberFormat="0" applyBorder="0" applyAlignment="0" applyProtection="0"/>
    <xf numFmtId="0" fontId="14" fillId="21" borderId="0" applyNumberFormat="0" applyBorder="0" applyAlignment="0" applyProtection="0"/>
    <xf numFmtId="0" fontId="14" fillId="25" borderId="0" applyNumberFormat="0" applyBorder="0" applyAlignment="0" applyProtection="0"/>
    <xf numFmtId="0" fontId="14" fillId="25" borderId="0" applyNumberFormat="0" applyBorder="0" applyAlignment="0" applyProtection="0"/>
    <xf numFmtId="0" fontId="14" fillId="29" borderId="0" applyNumberFormat="0" applyBorder="0" applyAlignment="0" applyProtection="0"/>
    <xf numFmtId="0" fontId="14" fillId="29" borderId="0" applyNumberFormat="0" applyBorder="0" applyAlignment="0" applyProtection="0"/>
    <xf numFmtId="0" fontId="14" fillId="33" borderId="0" applyNumberFormat="0" applyBorder="0" applyAlignment="0" applyProtection="0"/>
    <xf numFmtId="0" fontId="14" fillId="33" borderId="0" applyNumberFormat="0" applyBorder="0" applyAlignment="0" applyProtection="0"/>
    <xf numFmtId="0" fontId="14" fillId="37" borderId="0" applyNumberFormat="0" applyBorder="0" applyAlignment="0" applyProtection="0"/>
    <xf numFmtId="0" fontId="14" fillId="37" borderId="0" applyNumberFormat="0" applyBorder="0" applyAlignment="0" applyProtection="0"/>
    <xf numFmtId="0" fontId="14" fillId="41" borderId="0" applyNumberFormat="0" applyBorder="0" applyAlignment="0" applyProtection="0"/>
    <xf numFmtId="0" fontId="14" fillId="41" borderId="0" applyNumberFormat="0" applyBorder="0" applyAlignment="0" applyProtection="0"/>
    <xf numFmtId="0" fontId="15" fillId="22" borderId="0" applyNumberFormat="0" applyBorder="0" applyAlignment="0" applyProtection="0"/>
    <xf numFmtId="0" fontId="15" fillId="22" borderId="0" applyNumberFormat="0" applyBorder="0" applyAlignment="0" applyProtection="0"/>
    <xf numFmtId="0" fontId="15" fillId="26" borderId="0" applyNumberFormat="0" applyBorder="0" applyAlignment="0" applyProtection="0"/>
    <xf numFmtId="0" fontId="15" fillId="26" borderId="0" applyNumberFormat="0" applyBorder="0" applyAlignment="0" applyProtection="0"/>
    <xf numFmtId="0" fontId="15" fillId="30" borderId="0" applyNumberFormat="0" applyBorder="0" applyAlignment="0" applyProtection="0"/>
    <xf numFmtId="0" fontId="15" fillId="30" borderId="0" applyNumberFormat="0" applyBorder="0" applyAlignment="0" applyProtection="0"/>
    <xf numFmtId="0" fontId="15" fillId="34" borderId="0" applyNumberFormat="0" applyBorder="0" applyAlignment="0" applyProtection="0"/>
    <xf numFmtId="0" fontId="15" fillId="34" borderId="0" applyNumberFormat="0" applyBorder="0" applyAlignment="0" applyProtection="0"/>
    <xf numFmtId="0" fontId="15" fillId="38" borderId="0" applyNumberFormat="0" applyBorder="0" applyAlignment="0" applyProtection="0"/>
    <xf numFmtId="0" fontId="15" fillId="38" borderId="0" applyNumberFormat="0" applyBorder="0" applyAlignment="0" applyProtection="0"/>
    <xf numFmtId="0" fontId="15" fillId="42" borderId="0" applyNumberFormat="0" applyBorder="0" applyAlignment="0" applyProtection="0"/>
    <xf numFmtId="0" fontId="15" fillId="42" borderId="0" applyNumberFormat="0" applyBorder="0" applyAlignment="0" applyProtection="0"/>
    <xf numFmtId="0" fontId="15" fillId="19" borderId="0" applyNumberFormat="0" applyBorder="0" applyAlignment="0" applyProtection="0"/>
    <xf numFmtId="0" fontId="15" fillId="19" borderId="0" applyNumberFormat="0" applyBorder="0" applyAlignment="0" applyProtection="0"/>
    <xf numFmtId="0" fontId="15" fillId="23" borderId="0" applyNumberFormat="0" applyBorder="0" applyAlignment="0" applyProtection="0"/>
    <xf numFmtId="0" fontId="15" fillId="23" borderId="0" applyNumberFormat="0" applyBorder="0" applyAlignment="0" applyProtection="0"/>
    <xf numFmtId="0" fontId="15" fillId="27" borderId="0" applyNumberFormat="0" applyBorder="0" applyAlignment="0" applyProtection="0"/>
    <xf numFmtId="0" fontId="15" fillId="27" borderId="0" applyNumberFormat="0" applyBorder="0" applyAlignment="0" applyProtection="0"/>
    <xf numFmtId="0" fontId="15" fillId="31" borderId="0" applyNumberFormat="0" applyBorder="0" applyAlignment="0" applyProtection="0"/>
    <xf numFmtId="0" fontId="15" fillId="31" borderId="0" applyNumberFormat="0" applyBorder="0" applyAlignment="0" applyProtection="0"/>
    <xf numFmtId="0" fontId="15" fillId="35" borderId="0" applyNumberFormat="0" applyBorder="0" applyAlignment="0" applyProtection="0"/>
    <xf numFmtId="0" fontId="15" fillId="35" borderId="0" applyNumberFormat="0" applyBorder="0" applyAlignment="0" applyProtection="0"/>
    <xf numFmtId="0" fontId="15" fillId="39" borderId="0" applyNumberFormat="0" applyBorder="0" applyAlignment="0" applyProtection="0"/>
    <xf numFmtId="0" fontId="15" fillId="39" borderId="0" applyNumberFormat="0" applyBorder="0" applyAlignment="0" applyProtection="0"/>
    <xf numFmtId="0" fontId="53" fillId="13" borderId="0" applyNumberFormat="0" applyBorder="0" applyAlignment="0" applyProtection="0"/>
    <xf numFmtId="0" fontId="53" fillId="13" borderId="0" applyNumberFormat="0" applyBorder="0" applyAlignment="0" applyProtection="0"/>
    <xf numFmtId="0" fontId="57" fillId="16" borderId="11" applyNumberFormat="0" applyAlignment="0" applyProtection="0"/>
    <xf numFmtId="0" fontId="57" fillId="16" borderId="11" applyNumberFormat="0" applyAlignment="0" applyProtection="0"/>
    <xf numFmtId="0" fontId="59" fillId="17" borderId="14" applyNumberFormat="0" applyAlignment="0" applyProtection="0"/>
    <xf numFmtId="0" fontId="59" fillId="17" borderId="14" applyNumberFormat="0" applyAlignment="0" applyProtection="0"/>
    <xf numFmtId="41" fontId="30" fillId="0" borderId="0" applyFont="0" applyFill="0" applyBorder="0" applyAlignment="0" applyProtection="0"/>
    <xf numFmtId="41" fontId="63" fillId="0" borderId="0" applyFont="0" applyFill="0" applyBorder="0" applyAlignment="0" applyProtection="0"/>
    <xf numFmtId="41" fontId="62" fillId="0" borderId="0" applyFont="0" applyFill="0" applyBorder="0" applyAlignment="0" applyProtection="0"/>
    <xf numFmtId="41" fontId="64" fillId="0" borderId="0" applyFont="0" applyFill="0" applyBorder="0" applyAlignment="0" applyProtection="0"/>
    <xf numFmtId="41"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63" fillId="0" borderId="0" applyFont="0" applyFill="0" applyBorder="0" applyAlignment="0" applyProtection="0"/>
    <xf numFmtId="43" fontId="14"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14" fillId="0" borderId="0" applyFont="0" applyFill="0" applyBorder="0" applyAlignment="0" applyProtection="0"/>
    <xf numFmtId="43" fontId="34" fillId="0" borderId="0" applyFont="0" applyFill="0" applyBorder="0" applyAlignment="0" applyProtection="0"/>
    <xf numFmtId="43" fontId="30" fillId="0" borderId="0" applyFont="0" applyFill="0" applyBorder="0" applyAlignment="0" applyProtection="0"/>
    <xf numFmtId="43" fontId="34" fillId="0" borderId="0" applyFont="0" applyFill="0" applyBorder="0" applyAlignment="0" applyProtection="0"/>
    <xf numFmtId="43" fontId="30" fillId="0" borderId="0" applyFont="0" applyFill="0" applyBorder="0" applyAlignment="0" applyProtection="0"/>
    <xf numFmtId="43" fontId="65" fillId="0" borderId="0" applyFon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52" fillId="12" borderId="0" applyNumberFormat="0" applyBorder="0" applyAlignment="0" applyProtection="0"/>
    <xf numFmtId="0" fontId="52" fillId="12" borderId="0" applyNumberFormat="0" applyBorder="0" applyAlignment="0" applyProtection="0"/>
    <xf numFmtId="0" fontId="49" fillId="0" borderId="8" applyNumberFormat="0" applyFill="0" applyAlignment="0" applyProtection="0"/>
    <xf numFmtId="0" fontId="49" fillId="0" borderId="8" applyNumberFormat="0" applyFill="0" applyAlignment="0" applyProtection="0"/>
    <xf numFmtId="0" fontId="50" fillId="0" borderId="9" applyNumberFormat="0" applyFill="0" applyAlignment="0" applyProtection="0"/>
    <xf numFmtId="0" fontId="50" fillId="0" borderId="9" applyNumberFormat="0" applyFill="0" applyAlignment="0" applyProtection="0"/>
    <xf numFmtId="0" fontId="51" fillId="0" borderId="10" applyNumberFormat="0" applyFill="0" applyAlignment="0" applyProtection="0"/>
    <xf numFmtId="0" fontId="51" fillId="0" borderId="10" applyNumberFormat="0" applyFill="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5" fillId="15" borderId="11" applyNumberFormat="0" applyAlignment="0" applyProtection="0"/>
    <xf numFmtId="0" fontId="55" fillId="15" borderId="11" applyNumberFormat="0" applyAlignment="0" applyProtection="0"/>
    <xf numFmtId="0" fontId="58" fillId="0" borderId="13" applyNumberFormat="0" applyFill="0" applyAlignment="0" applyProtection="0"/>
    <xf numFmtId="0" fontId="58" fillId="0" borderId="13" applyNumberFormat="0" applyFill="0" applyAlignment="0" applyProtection="0"/>
    <xf numFmtId="0" fontId="54" fillId="14" borderId="0" applyNumberFormat="0" applyBorder="0" applyAlignment="0" applyProtection="0"/>
    <xf numFmtId="0" fontId="54" fillId="14" borderId="0" applyNumberFormat="0" applyBorder="0" applyAlignment="0" applyProtection="0"/>
    <xf numFmtId="172" fontId="66" fillId="0" borderId="0"/>
    <xf numFmtId="0" fontId="30" fillId="0" borderId="0"/>
    <xf numFmtId="0" fontId="67" fillId="0" borderId="0"/>
    <xf numFmtId="0" fontId="68" fillId="0" borderId="0"/>
    <xf numFmtId="0" fontId="30" fillId="0" borderId="0"/>
    <xf numFmtId="0" fontId="68" fillId="0" borderId="0"/>
    <xf numFmtId="0" fontId="30" fillId="0" borderId="0"/>
    <xf numFmtId="0" fontId="14" fillId="0" borderId="0"/>
    <xf numFmtId="0" fontId="14" fillId="0" borderId="0"/>
    <xf numFmtId="0" fontId="30" fillId="0" borderId="0"/>
    <xf numFmtId="0" fontId="65" fillId="0" borderId="0"/>
    <xf numFmtId="0" fontId="30" fillId="0" borderId="0"/>
    <xf numFmtId="0" fontId="30" fillId="0" borderId="0"/>
    <xf numFmtId="0" fontId="30" fillId="0" borderId="0"/>
    <xf numFmtId="0" fontId="30" fillId="0" borderId="0"/>
    <xf numFmtId="0" fontId="30" fillId="0" borderId="0"/>
    <xf numFmtId="0" fontId="30" fillId="0" borderId="0"/>
    <xf numFmtId="0" fontId="14" fillId="0" borderId="0"/>
    <xf numFmtId="0" fontId="14" fillId="0" borderId="0"/>
    <xf numFmtId="0" fontId="14" fillId="0" borderId="0"/>
    <xf numFmtId="0" fontId="14" fillId="0" borderId="0"/>
    <xf numFmtId="0" fontId="14" fillId="0" borderId="0"/>
    <xf numFmtId="0" fontId="14" fillId="0" borderId="0"/>
    <xf numFmtId="0" fontId="68" fillId="0" borderId="0"/>
    <xf numFmtId="0" fontId="14" fillId="0" borderId="0"/>
    <xf numFmtId="0" fontId="30" fillId="0" borderId="0"/>
    <xf numFmtId="0" fontId="14" fillId="0" borderId="0"/>
    <xf numFmtId="0" fontId="14" fillId="0" borderId="0"/>
    <xf numFmtId="0" fontId="65"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30" fillId="0" borderId="0"/>
    <xf numFmtId="0" fontId="14" fillId="0" borderId="0"/>
    <xf numFmtId="0" fontId="14" fillId="0" borderId="0"/>
    <xf numFmtId="0" fontId="14" fillId="0" borderId="0"/>
    <xf numFmtId="0" fontId="14" fillId="0" borderId="0"/>
    <xf numFmtId="0" fontId="14" fillId="0" borderId="0"/>
    <xf numFmtId="0" fontId="14" fillId="0" borderId="0"/>
    <xf numFmtId="0" fontId="63" fillId="0" borderId="0"/>
    <xf numFmtId="0" fontId="63" fillId="0" borderId="0"/>
    <xf numFmtId="0" fontId="14" fillId="0" borderId="0"/>
    <xf numFmtId="0" fontId="30" fillId="0" borderId="0"/>
    <xf numFmtId="0" fontId="14" fillId="0" borderId="0"/>
    <xf numFmtId="0" fontId="14" fillId="0" borderId="0"/>
    <xf numFmtId="0" fontId="14"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14" fillId="0" borderId="0"/>
    <xf numFmtId="0" fontId="30" fillId="0" borderId="0"/>
    <xf numFmtId="0" fontId="14" fillId="0" borderId="0"/>
    <xf numFmtId="0" fontId="30" fillId="0" borderId="0"/>
    <xf numFmtId="0" fontId="30" fillId="0" borderId="0"/>
    <xf numFmtId="0" fontId="30" fillId="0" borderId="0"/>
    <xf numFmtId="0" fontId="30" fillId="0" borderId="0"/>
    <xf numFmtId="0" fontId="30" fillId="0" borderId="0"/>
    <xf numFmtId="0" fontId="14" fillId="0" borderId="0"/>
    <xf numFmtId="0" fontId="68" fillId="0" borderId="0"/>
    <xf numFmtId="0" fontId="68" fillId="0" borderId="0"/>
    <xf numFmtId="0" fontId="65" fillId="0" borderId="0"/>
    <xf numFmtId="0" fontId="67" fillId="0" borderId="0"/>
    <xf numFmtId="0" fontId="14" fillId="0" borderId="0"/>
    <xf numFmtId="0" fontId="67" fillId="0" borderId="0"/>
    <xf numFmtId="0" fontId="30" fillId="0" borderId="0"/>
    <xf numFmtId="0" fontId="69" fillId="0" borderId="0"/>
    <xf numFmtId="0" fontId="30" fillId="0" borderId="0">
      <alignment wrapText="1"/>
    </xf>
    <xf numFmtId="0" fontId="30" fillId="0" borderId="0"/>
    <xf numFmtId="0" fontId="30" fillId="0" borderId="0">
      <alignment wrapText="1"/>
    </xf>
    <xf numFmtId="0" fontId="30" fillId="0" borderId="0"/>
    <xf numFmtId="0" fontId="14" fillId="0" borderId="0"/>
    <xf numFmtId="0" fontId="30" fillId="0" borderId="0"/>
    <xf numFmtId="0" fontId="34" fillId="18" borderId="15" applyNumberFormat="0" applyFont="0" applyAlignment="0" applyProtection="0"/>
    <xf numFmtId="0" fontId="34" fillId="18" borderId="15" applyNumberFormat="0" applyFont="0" applyAlignment="0" applyProtection="0"/>
    <xf numFmtId="0" fontId="34" fillId="18" borderId="15" applyNumberFormat="0" applyFont="0" applyAlignment="0" applyProtection="0"/>
    <xf numFmtId="0" fontId="34" fillId="18" borderId="15" applyNumberFormat="0" applyFont="0" applyAlignment="0" applyProtection="0"/>
    <xf numFmtId="0" fontId="34" fillId="18" borderId="15" applyNumberFormat="0" applyFont="0" applyAlignment="0" applyProtection="0"/>
    <xf numFmtId="0" fontId="34" fillId="18" borderId="15" applyNumberFormat="0" applyFont="0" applyAlignment="0" applyProtection="0"/>
    <xf numFmtId="0" fontId="34" fillId="18" borderId="15" applyNumberFormat="0" applyFont="0" applyAlignment="0" applyProtection="0"/>
    <xf numFmtId="0" fontId="34" fillId="18" borderId="15" applyNumberFormat="0" applyFont="0" applyAlignment="0" applyProtection="0"/>
    <xf numFmtId="0" fontId="34" fillId="18" borderId="15" applyNumberFormat="0" applyFont="0" applyAlignment="0" applyProtection="0"/>
    <xf numFmtId="0" fontId="34" fillId="18" borderId="15" applyNumberFormat="0" applyFont="0" applyAlignment="0" applyProtection="0"/>
    <xf numFmtId="0" fontId="34" fillId="18" borderId="15" applyNumberFormat="0" applyFont="0" applyAlignment="0" applyProtection="0"/>
    <xf numFmtId="0" fontId="14" fillId="18" borderId="15" applyNumberFormat="0" applyFont="0" applyAlignment="0" applyProtection="0"/>
    <xf numFmtId="0" fontId="34" fillId="18" borderId="15" applyNumberFormat="0" applyFont="0" applyAlignment="0" applyProtection="0"/>
    <xf numFmtId="0" fontId="34" fillId="18" borderId="15" applyNumberFormat="0" applyFont="0" applyAlignment="0" applyProtection="0"/>
    <xf numFmtId="0" fontId="34" fillId="18" borderId="15" applyNumberFormat="0" applyFont="0" applyAlignment="0" applyProtection="0"/>
    <xf numFmtId="0" fontId="34" fillId="18" borderId="15" applyNumberFormat="0" applyFont="0" applyAlignment="0" applyProtection="0"/>
    <xf numFmtId="0" fontId="34" fillId="18" borderId="15" applyNumberFormat="0" applyFont="0" applyAlignment="0" applyProtection="0"/>
    <xf numFmtId="0" fontId="34" fillId="18" borderId="15" applyNumberFormat="0" applyFont="0" applyAlignment="0" applyProtection="0"/>
    <xf numFmtId="0" fontId="34" fillId="18" borderId="15" applyNumberFormat="0" applyFont="0" applyAlignment="0" applyProtection="0"/>
    <xf numFmtId="0" fontId="56" fillId="16" borderId="12" applyNumberFormat="0" applyAlignment="0" applyProtection="0"/>
    <xf numFmtId="0" fontId="56" fillId="16" borderId="12" applyNumberFormat="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62" fillId="0" borderId="0" applyFont="0" applyFill="0" applyBorder="0" applyAlignment="0" applyProtection="0"/>
    <xf numFmtId="9" fontId="30" fillId="0" borderId="0" applyFon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35" fillId="0" borderId="16" applyNumberFormat="0" applyFill="0" applyAlignment="0" applyProtection="0"/>
    <xf numFmtId="0" fontId="35" fillId="0" borderId="16" applyNumberFormat="0" applyFill="0" applyAlignment="0" applyProtection="0"/>
    <xf numFmtId="0" fontId="47" fillId="0" borderId="0" applyNumberFormat="0" applyFill="0" applyBorder="0" applyAlignment="0" applyProtection="0"/>
    <xf numFmtId="0" fontId="47" fillId="0" borderId="0" applyNumberForma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0" fontId="67" fillId="0" borderId="0"/>
    <xf numFmtId="0" fontId="30" fillId="0" borderId="0"/>
    <xf numFmtId="9" fontId="62" fillId="0" borderId="0" applyFont="0" applyFill="0" applyBorder="0" applyAlignment="0" applyProtection="0"/>
    <xf numFmtId="9" fontId="30" fillId="0" borderId="0" applyFont="0" applyFill="0" applyBorder="0" applyAlignment="0" applyProtection="0"/>
    <xf numFmtId="43" fontId="30" fillId="0" borderId="0"/>
    <xf numFmtId="43" fontId="14" fillId="0" borderId="0" applyFont="0" applyFill="0" applyBorder="0" applyAlignment="0" applyProtection="0"/>
    <xf numFmtId="43" fontId="14" fillId="0" borderId="0" applyFont="0" applyFill="0" applyBorder="0" applyAlignment="0" applyProtection="0"/>
    <xf numFmtId="43" fontId="30" fillId="0" borderId="0"/>
    <xf numFmtId="43" fontId="30" fillId="0" borderId="0"/>
    <xf numFmtId="0" fontId="61" fillId="0" borderId="0" applyNumberForma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0" fontId="30" fillId="0" borderId="0"/>
    <xf numFmtId="43" fontId="34" fillId="0" borderId="0" applyFont="0" applyFill="0" applyBorder="0" applyAlignment="0" applyProtection="0"/>
    <xf numFmtId="43" fontId="30" fillId="0" borderId="0" applyFont="0" applyFill="0" applyBorder="0" applyAlignment="0" applyProtection="0"/>
    <xf numFmtId="43" fontId="34" fillId="0" borderId="0" applyFont="0" applyFill="0" applyBorder="0" applyAlignment="0" applyProtection="0"/>
    <xf numFmtId="43" fontId="62" fillId="0" borderId="0" applyFont="0" applyFill="0" applyBorder="0" applyAlignment="0" applyProtection="0"/>
    <xf numFmtId="41" fontId="64" fillId="0" borderId="0" applyFont="0" applyFill="0" applyBorder="0" applyAlignment="0" applyProtection="0"/>
    <xf numFmtId="41" fontId="62" fillId="0" borderId="0" applyFont="0" applyFill="0" applyBorder="0" applyAlignment="0" applyProtection="0"/>
    <xf numFmtId="0" fontId="67" fillId="0" borderId="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64" fillId="0" borderId="0" applyFont="0" applyFill="0" applyBorder="0" applyAlignment="0" applyProtection="0"/>
    <xf numFmtId="0" fontId="30" fillId="0" borderId="0"/>
    <xf numFmtId="0" fontId="14" fillId="0" borderId="0"/>
    <xf numFmtId="0" fontId="63" fillId="0" borderId="0"/>
    <xf numFmtId="0" fontId="67" fillId="0" borderId="0"/>
    <xf numFmtId="0" fontId="69" fillId="0" borderId="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64" fillId="0" borderId="0" applyFont="0" applyFill="0" applyBorder="0" applyAlignment="0" applyProtection="0"/>
    <xf numFmtId="0" fontId="65" fillId="0" borderId="0"/>
    <xf numFmtId="0" fontId="30"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34" fillId="18" borderId="15" applyNumberFormat="0" applyFont="0" applyAlignment="0" applyProtection="0"/>
    <xf numFmtId="43" fontId="30" fillId="0" borderId="0"/>
    <xf numFmtId="43" fontId="14" fillId="28" borderId="0" applyNumberFormat="0" applyBorder="0" applyAlignment="0" applyProtection="0"/>
    <xf numFmtId="43" fontId="14" fillId="24" borderId="0" applyNumberFormat="0" applyBorder="0" applyAlignment="0" applyProtection="0"/>
    <xf numFmtId="43" fontId="14" fillId="20" borderId="0" applyNumberFormat="0" applyBorder="0" applyAlignment="0" applyProtection="0"/>
    <xf numFmtId="43" fontId="14" fillId="0" borderId="0"/>
    <xf numFmtId="43" fontId="14" fillId="20" borderId="0" applyNumberFormat="0" applyBorder="0" applyAlignment="0" applyProtection="0"/>
    <xf numFmtId="43" fontId="14" fillId="32" borderId="0" applyNumberFormat="0" applyBorder="0" applyAlignment="0" applyProtection="0"/>
    <xf numFmtId="43" fontId="14" fillId="32" borderId="0" applyNumberFormat="0" applyBorder="0" applyAlignment="0" applyProtection="0"/>
    <xf numFmtId="43" fontId="14" fillId="28" borderId="0" applyNumberFormat="0" applyBorder="0" applyAlignment="0" applyProtection="0"/>
    <xf numFmtId="43" fontId="14" fillId="24" borderId="0" applyNumberFormat="0" applyBorder="0" applyAlignment="0" applyProtection="0"/>
    <xf numFmtId="43" fontId="14" fillId="21" borderId="0" applyNumberFormat="0" applyBorder="0" applyAlignment="0" applyProtection="0"/>
    <xf numFmtId="43" fontId="15" fillId="34" borderId="0" applyNumberFormat="0" applyBorder="0" applyAlignment="0" applyProtection="0"/>
    <xf numFmtId="43" fontId="15" fillId="22" borderId="0" applyNumberFormat="0" applyBorder="0" applyAlignment="0" applyProtection="0"/>
    <xf numFmtId="43" fontId="14" fillId="33" borderId="0" applyNumberFormat="0" applyBorder="0" applyAlignment="0" applyProtection="0"/>
    <xf numFmtId="43" fontId="14" fillId="21" borderId="0" applyNumberFormat="0" applyBorder="0" applyAlignment="0" applyProtection="0"/>
    <xf numFmtId="43" fontId="15" fillId="34" borderId="0" applyNumberFormat="0" applyBorder="0" applyAlignment="0" applyProtection="0"/>
    <xf numFmtId="43" fontId="15" fillId="22" borderId="0" applyNumberFormat="0" applyBorder="0" applyAlignment="0" applyProtection="0"/>
    <xf numFmtId="43" fontId="14" fillId="33" borderId="0" applyNumberFormat="0" applyBorder="0" applyAlignment="0" applyProtection="0"/>
    <xf numFmtId="43" fontId="14" fillId="40" borderId="0" applyNumberFormat="0" applyBorder="0" applyAlignment="0" applyProtection="0"/>
    <xf numFmtId="43" fontId="15" fillId="30" borderId="0" applyNumberFormat="0" applyBorder="0" applyAlignment="0" applyProtection="0"/>
    <xf numFmtId="43" fontId="14" fillId="41" borderId="0" applyNumberFormat="0" applyBorder="0" applyAlignment="0" applyProtection="0"/>
    <xf numFmtId="43" fontId="14" fillId="29" borderId="0" applyNumberFormat="0" applyBorder="0" applyAlignment="0" applyProtection="0"/>
    <xf numFmtId="43" fontId="14" fillId="40" borderId="0" applyNumberFormat="0" applyBorder="0" applyAlignment="0" applyProtection="0"/>
    <xf numFmtId="43" fontId="15" fillId="30" borderId="0" applyNumberFormat="0" applyBorder="0" applyAlignment="0" applyProtection="0"/>
    <xf numFmtId="43" fontId="14" fillId="41" borderId="0" applyNumberFormat="0" applyBorder="0" applyAlignment="0" applyProtection="0"/>
    <xf numFmtId="43" fontId="14" fillId="29" borderId="0" applyNumberFormat="0" applyBorder="0" applyAlignment="0" applyProtection="0"/>
    <xf numFmtId="43" fontId="14" fillId="36" borderId="0" applyNumberFormat="0" applyBorder="0" applyAlignment="0" applyProtection="0"/>
    <xf numFmtId="43" fontId="15" fillId="26" borderId="0" applyNumberFormat="0" applyBorder="0" applyAlignment="0" applyProtection="0"/>
    <xf numFmtId="43" fontId="14" fillId="37" borderId="0" applyNumberFormat="0" applyBorder="0" applyAlignment="0" applyProtection="0"/>
    <xf numFmtId="43" fontId="14" fillId="25" borderId="0" applyNumberFormat="0" applyBorder="0" applyAlignment="0" applyProtection="0"/>
    <xf numFmtId="43" fontId="14" fillId="36" borderId="0" applyNumberFormat="0" applyBorder="0" applyAlignment="0" applyProtection="0"/>
    <xf numFmtId="43" fontId="15" fillId="26" borderId="0" applyNumberFormat="0" applyBorder="0" applyAlignment="0" applyProtection="0"/>
    <xf numFmtId="43" fontId="14" fillId="37" borderId="0" applyNumberFormat="0" applyBorder="0" applyAlignment="0" applyProtection="0"/>
    <xf numFmtId="43" fontId="14" fillId="25" borderId="0" applyNumberFormat="0" applyBorder="0" applyAlignment="0" applyProtection="0"/>
    <xf numFmtId="43" fontId="15" fillId="38" borderId="0" applyNumberFormat="0" applyBorder="0" applyAlignment="0" applyProtection="0"/>
    <xf numFmtId="43" fontId="15" fillId="38" borderId="0" applyNumberFormat="0" applyBorder="0" applyAlignment="0" applyProtection="0"/>
    <xf numFmtId="43" fontId="15" fillId="42" borderId="0" applyNumberFormat="0" applyBorder="0" applyAlignment="0" applyProtection="0"/>
    <xf numFmtId="43" fontId="15" fillId="42" borderId="0" applyNumberFormat="0" applyBorder="0" applyAlignment="0" applyProtection="0"/>
    <xf numFmtId="43" fontId="15" fillId="19" borderId="0" applyNumberFormat="0" applyBorder="0" applyAlignment="0" applyProtection="0"/>
    <xf numFmtId="43" fontId="15" fillId="19" borderId="0" applyNumberFormat="0" applyBorder="0" applyAlignment="0" applyProtection="0"/>
    <xf numFmtId="43" fontId="15" fillId="23" borderId="0" applyNumberFormat="0" applyBorder="0" applyAlignment="0" applyProtection="0"/>
    <xf numFmtId="43" fontId="15" fillId="23" borderId="0" applyNumberFormat="0" applyBorder="0" applyAlignment="0" applyProtection="0"/>
    <xf numFmtId="43" fontId="15" fillId="27" borderId="0" applyNumberFormat="0" applyBorder="0" applyAlignment="0" applyProtection="0"/>
    <xf numFmtId="43" fontId="15" fillId="27" borderId="0" applyNumberFormat="0" applyBorder="0" applyAlignment="0" applyProtection="0"/>
    <xf numFmtId="43" fontId="15" fillId="31" borderId="0" applyNumberFormat="0" applyBorder="0" applyAlignment="0" applyProtection="0"/>
    <xf numFmtId="43" fontId="15" fillId="31" borderId="0" applyNumberFormat="0" applyBorder="0" applyAlignment="0" applyProtection="0"/>
    <xf numFmtId="43" fontId="15" fillId="35" borderId="0" applyNumberFormat="0" applyBorder="0" applyAlignment="0" applyProtection="0"/>
    <xf numFmtId="43" fontId="15" fillId="35" borderId="0" applyNumberFormat="0" applyBorder="0" applyAlignment="0" applyProtection="0"/>
    <xf numFmtId="43" fontId="15" fillId="39" borderId="0" applyNumberFormat="0" applyBorder="0" applyAlignment="0" applyProtection="0"/>
    <xf numFmtId="43" fontId="15" fillId="39" borderId="0" applyNumberFormat="0" applyBorder="0" applyAlignment="0" applyProtection="0"/>
    <xf numFmtId="43" fontId="53" fillId="13" borderId="0" applyNumberFormat="0" applyBorder="0" applyAlignment="0" applyProtection="0"/>
    <xf numFmtId="43" fontId="53" fillId="13" borderId="0" applyNumberFormat="0" applyBorder="0" applyAlignment="0" applyProtection="0"/>
    <xf numFmtId="43" fontId="57" fillId="16" borderId="11" applyNumberFormat="0" applyAlignment="0" applyProtection="0"/>
    <xf numFmtId="43" fontId="57" fillId="16" borderId="11" applyNumberFormat="0" applyAlignment="0" applyProtection="0"/>
    <xf numFmtId="43" fontId="59" fillId="17" borderId="14" applyNumberFormat="0" applyAlignment="0" applyProtection="0"/>
    <xf numFmtId="43" fontId="59" fillId="17" borderId="14" applyNumberFormat="0" applyAlignment="0" applyProtection="0"/>
    <xf numFmtId="43" fontId="14" fillId="0" borderId="0" applyFont="0" applyFill="0" applyBorder="0" applyAlignment="0" applyProtection="0"/>
    <xf numFmtId="43" fontId="60" fillId="0" borderId="0" applyNumberFormat="0" applyFill="0" applyBorder="0" applyAlignment="0" applyProtection="0"/>
    <xf numFmtId="43" fontId="60" fillId="0" borderId="0" applyNumberFormat="0" applyFill="0" applyBorder="0" applyAlignment="0" applyProtection="0"/>
    <xf numFmtId="43" fontId="52" fillId="12" borderId="0" applyNumberFormat="0" applyBorder="0" applyAlignment="0" applyProtection="0"/>
    <xf numFmtId="43" fontId="52" fillId="12" borderId="0" applyNumberFormat="0" applyBorder="0" applyAlignment="0" applyProtection="0"/>
    <xf numFmtId="43" fontId="49" fillId="0" borderId="8" applyNumberFormat="0" applyFill="0" applyAlignment="0" applyProtection="0"/>
    <xf numFmtId="43" fontId="49" fillId="0" borderId="8" applyNumberFormat="0" applyFill="0" applyAlignment="0" applyProtection="0"/>
    <xf numFmtId="43" fontId="50" fillId="0" borderId="9" applyNumberFormat="0" applyFill="0" applyAlignment="0" applyProtection="0"/>
    <xf numFmtId="43" fontId="50" fillId="0" borderId="9" applyNumberFormat="0" applyFill="0" applyAlignment="0" applyProtection="0"/>
    <xf numFmtId="43" fontId="51" fillId="0" borderId="10" applyNumberFormat="0" applyFill="0" applyAlignment="0" applyProtection="0"/>
    <xf numFmtId="43" fontId="51" fillId="0" borderId="10" applyNumberFormat="0" applyFill="0" applyAlignment="0" applyProtection="0"/>
    <xf numFmtId="43" fontId="51" fillId="0" borderId="0" applyNumberFormat="0" applyFill="0" applyBorder="0" applyAlignment="0" applyProtection="0"/>
    <xf numFmtId="43" fontId="51" fillId="0" borderId="0" applyNumberFormat="0" applyFill="0" applyBorder="0" applyAlignment="0" applyProtection="0"/>
    <xf numFmtId="43" fontId="55" fillId="15" borderId="11" applyNumberFormat="0" applyAlignment="0" applyProtection="0"/>
    <xf numFmtId="43" fontId="55" fillId="15" borderId="11" applyNumberFormat="0" applyAlignment="0" applyProtection="0"/>
    <xf numFmtId="43" fontId="58" fillId="0" borderId="13" applyNumberFormat="0" applyFill="0" applyAlignment="0" applyProtection="0"/>
    <xf numFmtId="43" fontId="58" fillId="0" borderId="13" applyNumberFormat="0" applyFill="0" applyAlignment="0" applyProtection="0"/>
    <xf numFmtId="43" fontId="54" fillId="14" borderId="0" applyNumberFormat="0" applyBorder="0" applyAlignment="0" applyProtection="0"/>
    <xf numFmtId="43" fontId="54" fillId="14" borderId="0" applyNumberFormat="0" applyBorder="0" applyAlignment="0" applyProtection="0"/>
    <xf numFmtId="43" fontId="30" fillId="0" borderId="0"/>
    <xf numFmtId="43" fontId="30" fillId="0" borderId="0"/>
    <xf numFmtId="43" fontId="30" fillId="0" borderId="0"/>
    <xf numFmtId="43" fontId="30" fillId="0" borderId="0"/>
    <xf numFmtId="43" fontId="30" fillId="0" borderId="0"/>
    <xf numFmtId="43" fontId="30" fillId="0" borderId="0"/>
    <xf numFmtId="43" fontId="30" fillId="0" borderId="0"/>
    <xf numFmtId="43" fontId="30" fillId="0" borderId="0"/>
    <xf numFmtId="43" fontId="30" fillId="0" borderId="0"/>
    <xf numFmtId="43" fontId="30" fillId="0" borderId="0"/>
    <xf numFmtId="43" fontId="30" fillId="0" borderId="0"/>
    <xf numFmtId="43" fontId="30" fillId="0" borderId="0"/>
    <xf numFmtId="43" fontId="30" fillId="0" borderId="0"/>
    <xf numFmtId="43" fontId="30" fillId="0" borderId="0"/>
    <xf numFmtId="43" fontId="30" fillId="0" borderId="0"/>
    <xf numFmtId="43" fontId="14" fillId="0" borderId="0"/>
    <xf numFmtId="43" fontId="14" fillId="0" borderId="0"/>
    <xf numFmtId="43" fontId="14" fillId="0" borderId="0"/>
    <xf numFmtId="43" fontId="14" fillId="0" borderId="0"/>
    <xf numFmtId="43" fontId="14" fillId="0" borderId="0"/>
    <xf numFmtId="43" fontId="14" fillId="0" borderId="0"/>
    <xf numFmtId="43" fontId="14" fillId="0" borderId="0"/>
    <xf numFmtId="43" fontId="14" fillId="0" borderId="0"/>
    <xf numFmtId="43" fontId="14" fillId="0" borderId="0"/>
    <xf numFmtId="43" fontId="14" fillId="0" borderId="0"/>
    <xf numFmtId="43" fontId="14" fillId="0" borderId="0"/>
    <xf numFmtId="43" fontId="14" fillId="0" borderId="0"/>
    <xf numFmtId="43" fontId="14" fillId="0" borderId="0"/>
    <xf numFmtId="43" fontId="14" fillId="0" borderId="0"/>
    <xf numFmtId="43" fontId="14" fillId="0" borderId="0"/>
    <xf numFmtId="43" fontId="14" fillId="0" borderId="0"/>
    <xf numFmtId="43" fontId="14" fillId="0" borderId="0"/>
    <xf numFmtId="43" fontId="30" fillId="0" borderId="0"/>
    <xf numFmtId="43" fontId="30" fillId="0" borderId="0"/>
    <xf numFmtId="43" fontId="14" fillId="0" borderId="0"/>
    <xf numFmtId="43" fontId="14" fillId="0" borderId="0"/>
    <xf numFmtId="43" fontId="14" fillId="0" borderId="0"/>
    <xf numFmtId="43" fontId="14" fillId="0" borderId="0"/>
    <xf numFmtId="43" fontId="14" fillId="0" borderId="0"/>
    <xf numFmtId="43" fontId="14" fillId="0" borderId="0"/>
    <xf numFmtId="43" fontId="30" fillId="0" borderId="0"/>
    <xf numFmtId="43" fontId="30" fillId="0" borderId="0"/>
    <xf numFmtId="43" fontId="14" fillId="0" borderId="0"/>
    <xf numFmtId="43" fontId="14" fillId="0" borderId="0"/>
    <xf numFmtId="43" fontId="30" fillId="0" borderId="0"/>
    <xf numFmtId="43" fontId="30" fillId="0" borderId="0"/>
    <xf numFmtId="43" fontId="30" fillId="0" borderId="0"/>
    <xf numFmtId="43" fontId="30" fillId="0" borderId="0"/>
    <xf numFmtId="43" fontId="30" fillId="0" borderId="0"/>
    <xf numFmtId="43" fontId="30" fillId="0" borderId="0"/>
    <xf numFmtId="43" fontId="30" fillId="0" borderId="0"/>
    <xf numFmtId="43" fontId="30" fillId="0" borderId="0"/>
    <xf numFmtId="43" fontId="30" fillId="0" borderId="0"/>
    <xf numFmtId="43" fontId="30" fillId="0" borderId="0"/>
    <xf numFmtId="43" fontId="30" fillId="0" borderId="0"/>
    <xf numFmtId="43" fontId="30" fillId="0" borderId="0"/>
    <xf numFmtId="43" fontId="30" fillId="0" borderId="0"/>
    <xf numFmtId="43" fontId="30" fillId="0" borderId="0"/>
    <xf numFmtId="43" fontId="30" fillId="0" borderId="0"/>
    <xf numFmtId="43" fontId="30" fillId="0" borderId="0"/>
    <xf numFmtId="43" fontId="30" fillId="0" borderId="0"/>
    <xf numFmtId="43" fontId="30" fillId="0" borderId="0"/>
    <xf numFmtId="43" fontId="30" fillId="0" borderId="0"/>
    <xf numFmtId="43" fontId="30" fillId="0" borderId="0"/>
    <xf numFmtId="43" fontId="30" fillId="0" borderId="0"/>
    <xf numFmtId="43" fontId="30" fillId="0" borderId="0"/>
    <xf numFmtId="43" fontId="30" fillId="0" borderId="0"/>
    <xf numFmtId="43" fontId="30" fillId="0" borderId="0"/>
    <xf numFmtId="43" fontId="14" fillId="0" borderId="0"/>
    <xf numFmtId="43" fontId="30" fillId="0" borderId="0"/>
    <xf numFmtId="43" fontId="30" fillId="0" borderId="0"/>
    <xf numFmtId="43" fontId="14" fillId="0" borderId="0"/>
    <xf numFmtId="43" fontId="34" fillId="18" borderId="15" applyNumberFormat="0" applyFont="0" applyAlignment="0" applyProtection="0"/>
    <xf numFmtId="43" fontId="34" fillId="18" borderId="15" applyNumberFormat="0" applyFont="0" applyAlignment="0" applyProtection="0"/>
    <xf numFmtId="43" fontId="34" fillId="18" borderId="15" applyNumberFormat="0" applyFont="0" applyAlignment="0" applyProtection="0"/>
    <xf numFmtId="43" fontId="34" fillId="18" borderId="15" applyNumberFormat="0" applyFont="0" applyAlignment="0" applyProtection="0"/>
    <xf numFmtId="43" fontId="34" fillId="18" borderId="15" applyNumberFormat="0" applyFont="0" applyAlignment="0" applyProtection="0"/>
    <xf numFmtId="43" fontId="34" fillId="18" borderId="15" applyNumberFormat="0" applyFont="0" applyAlignment="0" applyProtection="0"/>
    <xf numFmtId="43" fontId="34" fillId="18" borderId="15" applyNumberFormat="0" applyFont="0" applyAlignment="0" applyProtection="0"/>
    <xf numFmtId="43" fontId="34" fillId="18" borderId="15" applyNumberFormat="0" applyFont="0" applyAlignment="0" applyProtection="0"/>
    <xf numFmtId="43" fontId="34" fillId="18" borderId="15" applyNumberFormat="0" applyFont="0" applyAlignment="0" applyProtection="0"/>
    <xf numFmtId="43" fontId="34" fillId="18" borderId="15" applyNumberFormat="0" applyFont="0" applyAlignment="0" applyProtection="0"/>
    <xf numFmtId="43" fontId="34" fillId="18" borderId="15" applyNumberFormat="0" applyFont="0" applyAlignment="0" applyProtection="0"/>
    <xf numFmtId="43" fontId="34" fillId="18" borderId="15" applyNumberFormat="0" applyFont="0" applyAlignment="0" applyProtection="0"/>
    <xf numFmtId="43" fontId="34" fillId="18" borderId="15" applyNumberFormat="0" applyFont="0" applyAlignment="0" applyProtection="0"/>
    <xf numFmtId="43" fontId="34" fillId="18" borderId="15" applyNumberFormat="0" applyFont="0" applyAlignment="0" applyProtection="0"/>
    <xf numFmtId="43" fontId="34" fillId="18" borderId="15" applyNumberFormat="0" applyFont="0" applyAlignment="0" applyProtection="0"/>
    <xf numFmtId="43" fontId="34" fillId="18" borderId="15" applyNumberFormat="0" applyFont="0" applyAlignment="0" applyProtection="0"/>
    <xf numFmtId="43" fontId="34" fillId="18" borderId="15" applyNumberFormat="0" applyFont="0" applyAlignment="0" applyProtection="0"/>
    <xf numFmtId="43" fontId="34" fillId="18" borderId="15" applyNumberFormat="0" applyFont="0" applyAlignment="0" applyProtection="0"/>
    <xf numFmtId="43" fontId="56" fillId="16" borderId="12" applyNumberFormat="0" applyAlignment="0" applyProtection="0"/>
    <xf numFmtId="43" fontId="56" fillId="16" borderId="12" applyNumberFormat="0" applyAlignment="0" applyProtection="0"/>
    <xf numFmtId="43" fontId="14"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61" fillId="0" borderId="0" applyNumberFormat="0" applyFill="0" applyBorder="0" applyAlignment="0" applyProtection="0"/>
    <xf numFmtId="43" fontId="61" fillId="0" borderId="0" applyNumberFormat="0" applyFill="0" applyBorder="0" applyAlignment="0" applyProtection="0"/>
    <xf numFmtId="43" fontId="35" fillId="0" borderId="16" applyNumberFormat="0" applyFill="0" applyAlignment="0" applyProtection="0"/>
    <xf numFmtId="43" fontId="35" fillId="0" borderId="16" applyNumberFormat="0" applyFill="0" applyAlignment="0" applyProtection="0"/>
    <xf numFmtId="43" fontId="47" fillId="0" borderId="0" applyNumberFormat="0" applyFill="0" applyBorder="0" applyAlignment="0" applyProtection="0"/>
    <xf numFmtId="43" fontId="47" fillId="0" borderId="0" applyNumberFormat="0" applyFill="0" applyBorder="0" applyAlignment="0" applyProtection="0"/>
    <xf numFmtId="43" fontId="14" fillId="0" borderId="0"/>
    <xf numFmtId="43" fontId="14" fillId="0" borderId="0"/>
    <xf numFmtId="43" fontId="14" fillId="0" borderId="0"/>
    <xf numFmtId="0" fontId="63" fillId="0" borderId="0"/>
    <xf numFmtId="43" fontId="63" fillId="0" borderId="0" applyFont="0" applyFill="0" applyBorder="0" applyAlignment="0" applyProtection="0"/>
    <xf numFmtId="0" fontId="63" fillId="0" borderId="0"/>
    <xf numFmtId="43" fontId="63" fillId="0" borderId="0" applyFont="0" applyFill="0" applyBorder="0" applyAlignment="0" applyProtection="0"/>
    <xf numFmtId="0" fontId="63" fillId="0" borderId="0"/>
    <xf numFmtId="43" fontId="63" fillId="0" borderId="0" applyFont="0" applyFill="0" applyBorder="0" applyAlignment="0" applyProtection="0"/>
    <xf numFmtId="0" fontId="63" fillId="0" borderId="0"/>
    <xf numFmtId="43" fontId="63" fillId="0" borderId="0" applyFont="0" applyFill="0" applyBorder="0" applyAlignment="0" applyProtection="0"/>
    <xf numFmtId="0" fontId="63" fillId="0" borderId="0"/>
    <xf numFmtId="43" fontId="63" fillId="0" borderId="0" applyFont="0" applyFill="0" applyBorder="0" applyAlignment="0" applyProtection="0"/>
    <xf numFmtId="41" fontId="63" fillId="0" borderId="0" applyFont="0" applyFill="0" applyBorder="0" applyAlignment="0" applyProtection="0"/>
    <xf numFmtId="0" fontId="63" fillId="0" borderId="0"/>
    <xf numFmtId="43" fontId="63" fillId="0" borderId="0" applyFont="0" applyFill="0" applyBorder="0" applyAlignment="0" applyProtection="0"/>
    <xf numFmtId="0" fontId="63" fillId="0" borderId="0"/>
    <xf numFmtId="43" fontId="63" fillId="0" borderId="0" applyFont="0" applyFill="0" applyBorder="0" applyAlignment="0" applyProtection="0"/>
    <xf numFmtId="0" fontId="34" fillId="0" borderId="0">
      <alignment vertical="center"/>
    </xf>
    <xf numFmtId="43" fontId="30" fillId="0" borderId="0"/>
    <xf numFmtId="43" fontId="14" fillId="0" borderId="0" applyFont="0" applyFill="0" applyBorder="0" applyAlignment="0" applyProtection="0"/>
    <xf numFmtId="43" fontId="14" fillId="0" borderId="0"/>
    <xf numFmtId="43" fontId="30" fillId="0" borderId="0" applyFont="0" applyFill="0" applyBorder="0" applyAlignment="0" applyProtection="0"/>
    <xf numFmtId="43" fontId="30" fillId="0" borderId="0"/>
    <xf numFmtId="43" fontId="30"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0" fontId="61" fillId="0" borderId="0" applyNumberFormat="0" applyFill="0" applyBorder="0" applyAlignment="0" applyProtection="0"/>
    <xf numFmtId="43" fontId="14" fillId="0" borderId="0" applyFont="0" applyFill="0" applyBorder="0" applyAlignment="0" applyProtection="0"/>
    <xf numFmtId="41" fontId="30" fillId="0" borderId="0" applyFont="0" applyFill="0" applyBorder="0" applyAlignment="0" applyProtection="0"/>
    <xf numFmtId="43" fontId="65" fillId="0" borderId="0" applyFont="0" applyFill="0" applyBorder="0" applyAlignment="0" applyProtection="0"/>
    <xf numFmtId="43" fontId="14" fillId="0" borderId="0" applyFont="0" applyFill="0" applyBorder="0" applyAlignment="0" applyProtection="0"/>
    <xf numFmtId="41" fontId="30" fillId="0" borderId="0" applyFont="0" applyFill="0" applyBorder="0" applyAlignment="0" applyProtection="0"/>
    <xf numFmtId="41" fontId="30" fillId="0" borderId="0" applyFont="0" applyFill="0" applyBorder="0" applyAlignment="0" applyProtection="0"/>
    <xf numFmtId="41" fontId="62" fillId="0" borderId="0" applyFont="0" applyFill="0" applyBorder="0" applyAlignment="0" applyProtection="0"/>
    <xf numFmtId="41" fontId="62" fillId="0" borderId="0" applyFont="0" applyFill="0" applyBorder="0" applyAlignment="0" applyProtection="0"/>
    <xf numFmtId="41" fontId="64"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4"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14"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63" fillId="0" borderId="0" applyFont="0" applyFill="0" applyBorder="0" applyAlignment="0" applyProtection="0"/>
    <xf numFmtId="41" fontId="63" fillId="0" borderId="0" applyFont="0" applyFill="0" applyBorder="0" applyAlignment="0" applyProtection="0"/>
    <xf numFmtId="43" fontId="30" fillId="0" borderId="0" applyFont="0" applyFill="0" applyBorder="0" applyAlignment="0" applyProtection="0"/>
    <xf numFmtId="43" fontId="34" fillId="0" borderId="0" applyFont="0" applyFill="0" applyBorder="0" applyAlignment="0" applyProtection="0"/>
    <xf numFmtId="43" fontId="30" fillId="0" borderId="0" applyFont="0" applyFill="0" applyBorder="0" applyAlignment="0" applyProtection="0"/>
    <xf numFmtId="41" fontId="64" fillId="0" borderId="0" applyFont="0" applyFill="0" applyBorder="0" applyAlignment="0" applyProtection="0"/>
    <xf numFmtId="43" fontId="30" fillId="0" borderId="0" applyFont="0" applyFill="0" applyBorder="0" applyAlignment="0" applyProtection="0"/>
    <xf numFmtId="43" fontId="14" fillId="0" borderId="0" applyFont="0" applyFill="0" applyBorder="0" applyAlignment="0" applyProtection="0"/>
    <xf numFmtId="43" fontId="30"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0" fontId="30" fillId="0" borderId="0"/>
    <xf numFmtId="0" fontId="30" fillId="0" borderId="0"/>
    <xf numFmtId="0" fontId="30" fillId="0" borderId="0"/>
    <xf numFmtId="43" fontId="30" fillId="0" borderId="0"/>
    <xf numFmtId="43" fontId="30" fillId="0" borderId="0"/>
    <xf numFmtId="43" fontId="30" fillId="0" borderId="0"/>
    <xf numFmtId="43" fontId="34" fillId="0" borderId="0" applyFont="0" applyFill="0" applyBorder="0" applyAlignment="0" applyProtection="0"/>
    <xf numFmtId="43" fontId="65" fillId="0" borderId="0" applyFont="0" applyFill="0" applyBorder="0" applyAlignment="0" applyProtection="0"/>
    <xf numFmtId="43" fontId="14"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0" fontId="67" fillId="0" borderId="0"/>
    <xf numFmtId="0" fontId="30" fillId="0" borderId="0"/>
    <xf numFmtId="43" fontId="14" fillId="0" borderId="0" applyFont="0" applyFill="0" applyBorder="0" applyAlignment="0" applyProtection="0"/>
    <xf numFmtId="43" fontId="30" fillId="0" borderId="0"/>
    <xf numFmtId="43" fontId="30" fillId="0" borderId="0"/>
    <xf numFmtId="43" fontId="34" fillId="0" borderId="0" applyFont="0" applyFill="0" applyBorder="0" applyAlignment="0" applyProtection="0"/>
    <xf numFmtId="43" fontId="30" fillId="0" borderId="0" applyFont="0" applyFill="0" applyBorder="0" applyAlignment="0" applyProtection="0"/>
    <xf numFmtId="43" fontId="34" fillId="0" borderId="0" applyFont="0" applyFill="0" applyBorder="0" applyAlignment="0" applyProtection="0"/>
    <xf numFmtId="43" fontId="62" fillId="0" borderId="0" applyFont="0" applyFill="0" applyBorder="0" applyAlignment="0" applyProtection="0"/>
    <xf numFmtId="41" fontId="62"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6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6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65" fillId="0" borderId="0" applyFont="0" applyFill="0" applyBorder="0" applyAlignment="0" applyProtection="0"/>
    <xf numFmtId="43" fontId="30" fillId="0" borderId="0"/>
    <xf numFmtId="0" fontId="14" fillId="18" borderId="15" applyNumberFormat="0" applyFont="0" applyAlignment="0" applyProtection="0"/>
    <xf numFmtId="41" fontId="14" fillId="0" borderId="0" applyFont="0" applyFill="0" applyBorder="0" applyAlignment="0" applyProtection="0"/>
    <xf numFmtId="0" fontId="63" fillId="0" borderId="0"/>
    <xf numFmtId="43" fontId="63" fillId="0" borderId="0" applyFont="0" applyFill="0" applyBorder="0" applyAlignment="0" applyProtection="0"/>
    <xf numFmtId="41" fontId="63" fillId="0" borderId="0" applyFont="0" applyFill="0" applyBorder="0" applyAlignment="0" applyProtection="0"/>
    <xf numFmtId="0" fontId="63" fillId="0" borderId="0"/>
    <xf numFmtId="43" fontId="63" fillId="0" borderId="0" applyFont="0" applyFill="0" applyBorder="0" applyAlignment="0" applyProtection="0"/>
    <xf numFmtId="0" fontId="63" fillId="0" borderId="0"/>
    <xf numFmtId="43" fontId="63" fillId="0" borderId="0" applyFont="0" applyFill="0" applyBorder="0" applyAlignment="0" applyProtection="0"/>
    <xf numFmtId="0" fontId="63" fillId="0" borderId="0"/>
    <xf numFmtId="43" fontId="63" fillId="0" borderId="0" applyFont="0" applyFill="0" applyBorder="0" applyAlignment="0" applyProtection="0"/>
    <xf numFmtId="0" fontId="63" fillId="0" borderId="0"/>
    <xf numFmtId="43" fontId="63" fillId="0" borderId="0" applyFont="0" applyFill="0" applyBorder="0" applyAlignment="0" applyProtection="0"/>
    <xf numFmtId="0" fontId="63" fillId="0" borderId="0"/>
    <xf numFmtId="43" fontId="63" fillId="0" borderId="0" applyFont="0" applyFill="0" applyBorder="0" applyAlignment="0" applyProtection="0"/>
    <xf numFmtId="0" fontId="63" fillId="0" borderId="0"/>
    <xf numFmtId="43" fontId="63" fillId="0" borderId="0" applyFont="0" applyFill="0" applyBorder="0" applyAlignment="0" applyProtection="0"/>
    <xf numFmtId="0" fontId="63" fillId="0" borderId="0"/>
    <xf numFmtId="43" fontId="63" fillId="0" borderId="0" applyFont="0" applyFill="0" applyBorder="0" applyAlignment="0" applyProtection="0"/>
    <xf numFmtId="0" fontId="63" fillId="0" borderId="0"/>
    <xf numFmtId="43" fontId="63" fillId="0" borderId="0" applyFont="0" applyFill="0" applyBorder="0" applyAlignment="0" applyProtection="0"/>
    <xf numFmtId="0" fontId="63" fillId="0" borderId="0"/>
    <xf numFmtId="43" fontId="63" fillId="0" borderId="0" applyFont="0" applyFill="0" applyBorder="0" applyAlignment="0" applyProtection="0"/>
    <xf numFmtId="0" fontId="63" fillId="0" borderId="0"/>
    <xf numFmtId="43" fontId="63" fillId="0" borderId="0" applyFont="0" applyFill="0" applyBorder="0" applyAlignment="0" applyProtection="0"/>
    <xf numFmtId="0" fontId="63" fillId="0" borderId="0"/>
    <xf numFmtId="43" fontId="63" fillId="0" borderId="0" applyFont="0" applyFill="0" applyBorder="0" applyAlignment="0" applyProtection="0"/>
    <xf numFmtId="0" fontId="63" fillId="0" borderId="0"/>
    <xf numFmtId="43" fontId="63" fillId="0" borderId="0" applyFont="0" applyFill="0" applyBorder="0" applyAlignment="0" applyProtection="0"/>
    <xf numFmtId="0" fontId="63" fillId="0" borderId="0"/>
    <xf numFmtId="43" fontId="63" fillId="0" borderId="0" applyFont="0" applyFill="0" applyBorder="0" applyAlignment="0" applyProtection="0"/>
    <xf numFmtId="0" fontId="63" fillId="0" borderId="0"/>
    <xf numFmtId="43" fontId="63" fillId="0" borderId="0" applyFont="0" applyFill="0" applyBorder="0" applyAlignment="0" applyProtection="0"/>
    <xf numFmtId="0" fontId="63" fillId="0" borderId="0"/>
    <xf numFmtId="43" fontId="63" fillId="0" borderId="0" applyFont="0" applyFill="0" applyBorder="0" applyAlignment="0" applyProtection="0"/>
    <xf numFmtId="0" fontId="63" fillId="0" borderId="0"/>
    <xf numFmtId="43" fontId="63" fillId="0" borderId="0" applyFont="0" applyFill="0" applyBorder="0" applyAlignment="0" applyProtection="0"/>
    <xf numFmtId="0" fontId="63" fillId="0" borderId="0"/>
    <xf numFmtId="43" fontId="63" fillId="0" borderId="0" applyFont="0" applyFill="0" applyBorder="0" applyAlignment="0" applyProtection="0"/>
    <xf numFmtId="0" fontId="63" fillId="0" borderId="0"/>
    <xf numFmtId="43" fontId="63" fillId="0" borderId="0" applyFont="0" applyFill="0" applyBorder="0" applyAlignment="0" applyProtection="0"/>
    <xf numFmtId="0" fontId="63" fillId="0" borderId="0"/>
    <xf numFmtId="43" fontId="63"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34" fillId="0" borderId="0" applyFont="0" applyFill="0" applyBorder="0" applyAlignment="0" applyProtection="0"/>
    <xf numFmtId="43" fontId="14" fillId="28" borderId="0" applyNumberFormat="0" applyBorder="0" applyAlignment="0" applyProtection="0"/>
    <xf numFmtId="43" fontId="14" fillId="24" borderId="0" applyNumberFormat="0" applyBorder="0" applyAlignment="0" applyProtection="0"/>
    <xf numFmtId="43" fontId="14" fillId="20" borderId="0" applyNumberFormat="0" applyBorder="0" applyAlignment="0" applyProtection="0"/>
    <xf numFmtId="43" fontId="14" fillId="0" borderId="0"/>
    <xf numFmtId="43" fontId="14" fillId="20" borderId="0" applyNumberFormat="0" applyBorder="0" applyAlignment="0" applyProtection="0"/>
    <xf numFmtId="43" fontId="14" fillId="32" borderId="0" applyNumberFormat="0" applyBorder="0" applyAlignment="0" applyProtection="0"/>
    <xf numFmtId="43" fontId="14" fillId="32" borderId="0" applyNumberFormat="0" applyBorder="0" applyAlignment="0" applyProtection="0"/>
    <xf numFmtId="43" fontId="14" fillId="28" borderId="0" applyNumberFormat="0" applyBorder="0" applyAlignment="0" applyProtection="0"/>
    <xf numFmtId="43" fontId="14" fillId="24" borderId="0" applyNumberFormat="0" applyBorder="0" applyAlignment="0" applyProtection="0"/>
    <xf numFmtId="43" fontId="14" fillId="21" borderId="0" applyNumberFormat="0" applyBorder="0" applyAlignment="0" applyProtection="0"/>
    <xf numFmtId="43" fontId="15" fillId="34" borderId="0" applyNumberFormat="0" applyBorder="0" applyAlignment="0" applyProtection="0"/>
    <xf numFmtId="43" fontId="15" fillId="22" borderId="0" applyNumberFormat="0" applyBorder="0" applyAlignment="0" applyProtection="0"/>
    <xf numFmtId="43" fontId="14" fillId="33" borderId="0" applyNumberFormat="0" applyBorder="0" applyAlignment="0" applyProtection="0"/>
    <xf numFmtId="43" fontId="14" fillId="21" borderId="0" applyNumberFormat="0" applyBorder="0" applyAlignment="0" applyProtection="0"/>
    <xf numFmtId="43" fontId="15" fillId="34" borderId="0" applyNumberFormat="0" applyBorder="0" applyAlignment="0" applyProtection="0"/>
    <xf numFmtId="43" fontId="15" fillId="22" borderId="0" applyNumberFormat="0" applyBorder="0" applyAlignment="0" applyProtection="0"/>
    <xf numFmtId="43" fontId="14" fillId="33" borderId="0" applyNumberFormat="0" applyBorder="0" applyAlignment="0" applyProtection="0"/>
    <xf numFmtId="43" fontId="14" fillId="40" borderId="0" applyNumberFormat="0" applyBorder="0" applyAlignment="0" applyProtection="0"/>
    <xf numFmtId="43" fontId="15" fillId="30" borderId="0" applyNumberFormat="0" applyBorder="0" applyAlignment="0" applyProtection="0"/>
    <xf numFmtId="43" fontId="14" fillId="41" borderId="0" applyNumberFormat="0" applyBorder="0" applyAlignment="0" applyProtection="0"/>
    <xf numFmtId="43" fontId="14" fillId="29" borderId="0" applyNumberFormat="0" applyBorder="0" applyAlignment="0" applyProtection="0"/>
    <xf numFmtId="43" fontId="14" fillId="40" borderId="0" applyNumberFormat="0" applyBorder="0" applyAlignment="0" applyProtection="0"/>
    <xf numFmtId="43" fontId="15" fillId="30" borderId="0" applyNumberFormat="0" applyBorder="0" applyAlignment="0" applyProtection="0"/>
    <xf numFmtId="43" fontId="14" fillId="41" borderId="0" applyNumberFormat="0" applyBorder="0" applyAlignment="0" applyProtection="0"/>
    <xf numFmtId="43" fontId="14" fillId="29" borderId="0" applyNumberFormat="0" applyBorder="0" applyAlignment="0" applyProtection="0"/>
    <xf numFmtId="43" fontId="14" fillId="36" borderId="0" applyNumberFormat="0" applyBorder="0" applyAlignment="0" applyProtection="0"/>
    <xf numFmtId="43" fontId="15" fillId="26" borderId="0" applyNumberFormat="0" applyBorder="0" applyAlignment="0" applyProtection="0"/>
    <xf numFmtId="43" fontId="14" fillId="37" borderId="0" applyNumberFormat="0" applyBorder="0" applyAlignment="0" applyProtection="0"/>
    <xf numFmtId="43" fontId="14" fillId="25" borderId="0" applyNumberFormat="0" applyBorder="0" applyAlignment="0" applyProtection="0"/>
    <xf numFmtId="43" fontId="14" fillId="36" borderId="0" applyNumberFormat="0" applyBorder="0" applyAlignment="0" applyProtection="0"/>
    <xf numFmtId="43" fontId="15" fillId="26" borderId="0" applyNumberFormat="0" applyBorder="0" applyAlignment="0" applyProtection="0"/>
    <xf numFmtId="43" fontId="14" fillId="37" borderId="0" applyNumberFormat="0" applyBorder="0" applyAlignment="0" applyProtection="0"/>
    <xf numFmtId="43" fontId="14" fillId="25" borderId="0" applyNumberFormat="0" applyBorder="0" applyAlignment="0" applyProtection="0"/>
    <xf numFmtId="43" fontId="15" fillId="38" borderId="0" applyNumberFormat="0" applyBorder="0" applyAlignment="0" applyProtection="0"/>
    <xf numFmtId="43" fontId="15" fillId="38" borderId="0" applyNumberFormat="0" applyBorder="0" applyAlignment="0" applyProtection="0"/>
    <xf numFmtId="43" fontId="15" fillId="42" borderId="0" applyNumberFormat="0" applyBorder="0" applyAlignment="0" applyProtection="0"/>
    <xf numFmtId="43" fontId="15" fillId="42" borderId="0" applyNumberFormat="0" applyBorder="0" applyAlignment="0" applyProtection="0"/>
    <xf numFmtId="43" fontId="15" fillId="19" borderId="0" applyNumberFormat="0" applyBorder="0" applyAlignment="0" applyProtection="0"/>
    <xf numFmtId="43" fontId="15" fillId="19" borderId="0" applyNumberFormat="0" applyBorder="0" applyAlignment="0" applyProtection="0"/>
    <xf numFmtId="43" fontId="15" fillId="23" borderId="0" applyNumberFormat="0" applyBorder="0" applyAlignment="0" applyProtection="0"/>
    <xf numFmtId="43" fontId="15" fillId="23" borderId="0" applyNumberFormat="0" applyBorder="0" applyAlignment="0" applyProtection="0"/>
    <xf numFmtId="43" fontId="15" fillId="27" borderId="0" applyNumberFormat="0" applyBorder="0" applyAlignment="0" applyProtection="0"/>
    <xf numFmtId="43" fontId="15" fillId="27" borderId="0" applyNumberFormat="0" applyBorder="0" applyAlignment="0" applyProtection="0"/>
    <xf numFmtId="43" fontId="15" fillId="31" borderId="0" applyNumberFormat="0" applyBorder="0" applyAlignment="0" applyProtection="0"/>
    <xf numFmtId="43" fontId="15" fillId="31" borderId="0" applyNumberFormat="0" applyBorder="0" applyAlignment="0" applyProtection="0"/>
    <xf numFmtId="43" fontId="15" fillId="35" borderId="0" applyNumberFormat="0" applyBorder="0" applyAlignment="0" applyProtection="0"/>
    <xf numFmtId="43" fontId="15" fillId="35" borderId="0" applyNumberFormat="0" applyBorder="0" applyAlignment="0" applyProtection="0"/>
    <xf numFmtId="43" fontId="15" fillId="39" borderId="0" applyNumberFormat="0" applyBorder="0" applyAlignment="0" applyProtection="0"/>
    <xf numFmtId="43" fontId="15" fillId="39" borderId="0" applyNumberFormat="0" applyBorder="0" applyAlignment="0" applyProtection="0"/>
    <xf numFmtId="43" fontId="53" fillId="13" borderId="0" applyNumberFormat="0" applyBorder="0" applyAlignment="0" applyProtection="0"/>
    <xf numFmtId="43" fontId="53" fillId="13" borderId="0" applyNumberFormat="0" applyBorder="0" applyAlignment="0" applyProtection="0"/>
    <xf numFmtId="43" fontId="57" fillId="16" borderId="11" applyNumberFormat="0" applyAlignment="0" applyProtection="0"/>
    <xf numFmtId="43" fontId="57" fillId="16" borderId="11" applyNumberFormat="0" applyAlignment="0" applyProtection="0"/>
    <xf numFmtId="43" fontId="59" fillId="17" borderId="14" applyNumberFormat="0" applyAlignment="0" applyProtection="0"/>
    <xf numFmtId="43" fontId="59" fillId="17" borderId="14" applyNumberFormat="0" applyAlignment="0" applyProtection="0"/>
    <xf numFmtId="43" fontId="14" fillId="0" borderId="0" applyFont="0" applyFill="0" applyBorder="0" applyAlignment="0" applyProtection="0"/>
    <xf numFmtId="43" fontId="60" fillId="0" borderId="0" applyNumberFormat="0" applyFill="0" applyBorder="0" applyAlignment="0" applyProtection="0"/>
    <xf numFmtId="43" fontId="60" fillId="0" borderId="0" applyNumberFormat="0" applyFill="0" applyBorder="0" applyAlignment="0" applyProtection="0"/>
    <xf numFmtId="43" fontId="52" fillId="12" borderId="0" applyNumberFormat="0" applyBorder="0" applyAlignment="0" applyProtection="0"/>
    <xf numFmtId="43" fontId="52" fillId="12" borderId="0" applyNumberFormat="0" applyBorder="0" applyAlignment="0" applyProtection="0"/>
    <xf numFmtId="43" fontId="49" fillId="0" borderId="8" applyNumberFormat="0" applyFill="0" applyAlignment="0" applyProtection="0"/>
    <xf numFmtId="43" fontId="49" fillId="0" borderId="8" applyNumberFormat="0" applyFill="0" applyAlignment="0" applyProtection="0"/>
    <xf numFmtId="43" fontId="50" fillId="0" borderId="9" applyNumberFormat="0" applyFill="0" applyAlignment="0" applyProtection="0"/>
    <xf numFmtId="43" fontId="50" fillId="0" borderId="9" applyNumberFormat="0" applyFill="0" applyAlignment="0" applyProtection="0"/>
    <xf numFmtId="43" fontId="51" fillId="0" borderId="10" applyNumberFormat="0" applyFill="0" applyAlignment="0" applyProtection="0"/>
    <xf numFmtId="43" fontId="51" fillId="0" borderId="10" applyNumberFormat="0" applyFill="0" applyAlignment="0" applyProtection="0"/>
    <xf numFmtId="43" fontId="51" fillId="0" borderId="0" applyNumberFormat="0" applyFill="0" applyBorder="0" applyAlignment="0" applyProtection="0"/>
    <xf numFmtId="43" fontId="51" fillId="0" borderId="0" applyNumberFormat="0" applyFill="0" applyBorder="0" applyAlignment="0" applyProtection="0"/>
    <xf numFmtId="43" fontId="55" fillId="15" borderId="11" applyNumberFormat="0" applyAlignment="0" applyProtection="0"/>
    <xf numFmtId="43" fontId="55" fillId="15" borderId="11" applyNumberFormat="0" applyAlignment="0" applyProtection="0"/>
    <xf numFmtId="43" fontId="58" fillId="0" borderId="13" applyNumberFormat="0" applyFill="0" applyAlignment="0" applyProtection="0"/>
    <xf numFmtId="43" fontId="58" fillId="0" borderId="13" applyNumberFormat="0" applyFill="0" applyAlignment="0" applyProtection="0"/>
    <xf numFmtId="43" fontId="54" fillId="14" borderId="0" applyNumberFormat="0" applyBorder="0" applyAlignment="0" applyProtection="0"/>
    <xf numFmtId="43" fontId="54" fillId="14" borderId="0" applyNumberFormat="0" applyBorder="0" applyAlignment="0" applyProtection="0"/>
    <xf numFmtId="43" fontId="30" fillId="0" borderId="0"/>
    <xf numFmtId="43" fontId="30" fillId="0" borderId="0"/>
    <xf numFmtId="43" fontId="30" fillId="0" borderId="0"/>
    <xf numFmtId="43" fontId="30" fillId="0" borderId="0"/>
    <xf numFmtId="43" fontId="30" fillId="0" borderId="0"/>
    <xf numFmtId="43" fontId="30" fillId="0" borderId="0"/>
    <xf numFmtId="43" fontId="30" fillId="0" borderId="0"/>
    <xf numFmtId="43" fontId="30" fillId="0" borderId="0"/>
    <xf numFmtId="43" fontId="30" fillId="0" borderId="0"/>
    <xf numFmtId="43" fontId="30" fillId="0" borderId="0"/>
    <xf numFmtId="43" fontId="30" fillId="0" borderId="0"/>
    <xf numFmtId="43" fontId="30" fillId="0" borderId="0"/>
    <xf numFmtId="43" fontId="30" fillId="0" borderId="0"/>
    <xf numFmtId="43" fontId="30" fillId="0" borderId="0"/>
    <xf numFmtId="43" fontId="30" fillId="0" borderId="0"/>
    <xf numFmtId="43" fontId="14" fillId="0" borderId="0"/>
    <xf numFmtId="43" fontId="14" fillId="0" borderId="0"/>
    <xf numFmtId="43" fontId="14" fillId="0" borderId="0"/>
    <xf numFmtId="43" fontId="14" fillId="0" borderId="0"/>
    <xf numFmtId="43" fontId="14" fillId="0" borderId="0"/>
    <xf numFmtId="43" fontId="14" fillId="0" borderId="0"/>
    <xf numFmtId="43" fontId="14" fillId="0" borderId="0"/>
    <xf numFmtId="43" fontId="14" fillId="0" borderId="0"/>
    <xf numFmtId="43" fontId="14" fillId="0" borderId="0"/>
    <xf numFmtId="43" fontId="14" fillId="0" borderId="0"/>
    <xf numFmtId="43" fontId="14" fillId="0" borderId="0"/>
    <xf numFmtId="43" fontId="14" fillId="0" borderId="0"/>
    <xf numFmtId="43" fontId="14" fillId="0" borderId="0"/>
    <xf numFmtId="43" fontId="14" fillId="0" borderId="0"/>
    <xf numFmtId="43" fontId="14" fillId="0" borderId="0"/>
    <xf numFmtId="43" fontId="14" fillId="0" borderId="0"/>
    <xf numFmtId="43" fontId="14" fillId="0" borderId="0"/>
    <xf numFmtId="43" fontId="30" fillId="0" borderId="0"/>
    <xf numFmtId="43" fontId="30" fillId="0" borderId="0"/>
    <xf numFmtId="43" fontId="14" fillId="0" borderId="0"/>
    <xf numFmtId="43" fontId="14" fillId="0" borderId="0"/>
    <xf numFmtId="43" fontId="14" fillId="0" borderId="0"/>
    <xf numFmtId="43" fontId="14" fillId="0" borderId="0"/>
    <xf numFmtId="43" fontId="14" fillId="0" borderId="0"/>
    <xf numFmtId="43" fontId="14" fillId="0" borderId="0"/>
    <xf numFmtId="43" fontId="30" fillId="0" borderId="0"/>
    <xf numFmtId="43" fontId="30" fillId="0" borderId="0"/>
    <xf numFmtId="43" fontId="14" fillId="0" borderId="0"/>
    <xf numFmtId="43" fontId="14" fillId="0" borderId="0"/>
    <xf numFmtId="43" fontId="30" fillId="0" borderId="0"/>
    <xf numFmtId="43" fontId="30" fillId="0" borderId="0"/>
    <xf numFmtId="43" fontId="30" fillId="0" borderId="0"/>
    <xf numFmtId="43" fontId="30" fillId="0" borderId="0"/>
    <xf numFmtId="43" fontId="30" fillId="0" borderId="0"/>
    <xf numFmtId="43" fontId="30" fillId="0" borderId="0"/>
    <xf numFmtId="43" fontId="30" fillId="0" borderId="0"/>
    <xf numFmtId="43" fontId="30" fillId="0" borderId="0"/>
    <xf numFmtId="43" fontId="30" fillId="0" borderId="0"/>
    <xf numFmtId="43" fontId="30" fillId="0" borderId="0"/>
    <xf numFmtId="43" fontId="30" fillId="0" borderId="0"/>
    <xf numFmtId="43" fontId="30" fillId="0" borderId="0"/>
    <xf numFmtId="43" fontId="30" fillId="0" borderId="0"/>
    <xf numFmtId="43" fontId="30" fillId="0" borderId="0"/>
    <xf numFmtId="43" fontId="30" fillId="0" borderId="0"/>
    <xf numFmtId="43" fontId="30" fillId="0" borderId="0"/>
    <xf numFmtId="43" fontId="30" fillId="0" borderId="0"/>
    <xf numFmtId="43" fontId="30" fillId="0" borderId="0"/>
    <xf numFmtId="43" fontId="30" fillId="0" borderId="0"/>
    <xf numFmtId="43" fontId="30" fillId="0" borderId="0"/>
    <xf numFmtId="43" fontId="30" fillId="0" borderId="0"/>
    <xf numFmtId="43" fontId="30" fillId="0" borderId="0"/>
    <xf numFmtId="43" fontId="30" fillId="0" borderId="0"/>
    <xf numFmtId="43" fontId="30" fillId="0" borderId="0"/>
    <xf numFmtId="43" fontId="14" fillId="0" borderId="0"/>
    <xf numFmtId="43" fontId="30" fillId="0" borderId="0"/>
    <xf numFmtId="43" fontId="30" fillId="0" borderId="0"/>
    <xf numFmtId="43" fontId="14" fillId="0" borderId="0"/>
    <xf numFmtId="43" fontId="34" fillId="18" borderId="15" applyNumberFormat="0" applyFont="0" applyAlignment="0" applyProtection="0"/>
    <xf numFmtId="43" fontId="34" fillId="18" borderId="15" applyNumberFormat="0" applyFont="0" applyAlignment="0" applyProtection="0"/>
    <xf numFmtId="43" fontId="34" fillId="18" borderId="15" applyNumberFormat="0" applyFont="0" applyAlignment="0" applyProtection="0"/>
    <xf numFmtId="43" fontId="34" fillId="18" borderId="15" applyNumberFormat="0" applyFont="0" applyAlignment="0" applyProtection="0"/>
    <xf numFmtId="43" fontId="34" fillId="18" borderId="15" applyNumberFormat="0" applyFont="0" applyAlignment="0" applyProtection="0"/>
    <xf numFmtId="43" fontId="34" fillId="18" borderId="15" applyNumberFormat="0" applyFont="0" applyAlignment="0" applyProtection="0"/>
    <xf numFmtId="43" fontId="34" fillId="18" borderId="15" applyNumberFormat="0" applyFont="0" applyAlignment="0" applyProtection="0"/>
    <xf numFmtId="43" fontId="34" fillId="18" borderId="15" applyNumberFormat="0" applyFont="0" applyAlignment="0" applyProtection="0"/>
    <xf numFmtId="43" fontId="34" fillId="18" borderId="15" applyNumberFormat="0" applyFont="0" applyAlignment="0" applyProtection="0"/>
    <xf numFmtId="43" fontId="34" fillId="18" borderId="15" applyNumberFormat="0" applyFont="0" applyAlignment="0" applyProtection="0"/>
    <xf numFmtId="43" fontId="34" fillId="18" borderId="15" applyNumberFormat="0" applyFont="0" applyAlignment="0" applyProtection="0"/>
    <xf numFmtId="43" fontId="34" fillId="18" borderId="15" applyNumberFormat="0" applyFont="0" applyAlignment="0" applyProtection="0"/>
    <xf numFmtId="43" fontId="34" fillId="18" borderId="15" applyNumberFormat="0" applyFont="0" applyAlignment="0" applyProtection="0"/>
    <xf numFmtId="43" fontId="34" fillId="18" borderId="15" applyNumberFormat="0" applyFont="0" applyAlignment="0" applyProtection="0"/>
    <xf numFmtId="43" fontId="34" fillId="18" borderId="15" applyNumberFormat="0" applyFont="0" applyAlignment="0" applyProtection="0"/>
    <xf numFmtId="43" fontId="34" fillId="18" borderId="15" applyNumberFormat="0" applyFont="0" applyAlignment="0" applyProtection="0"/>
    <xf numFmtId="43" fontId="34" fillId="18" borderId="15" applyNumberFormat="0" applyFont="0" applyAlignment="0" applyProtection="0"/>
    <xf numFmtId="43" fontId="34" fillId="18" borderId="15" applyNumberFormat="0" applyFont="0" applyAlignment="0" applyProtection="0"/>
    <xf numFmtId="43" fontId="56" fillId="16" borderId="12" applyNumberFormat="0" applyAlignment="0" applyProtection="0"/>
    <xf numFmtId="43" fontId="56" fillId="16" borderId="12" applyNumberFormat="0" applyAlignment="0" applyProtection="0"/>
    <xf numFmtId="43" fontId="14"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61" fillId="0" borderId="0" applyNumberFormat="0" applyFill="0" applyBorder="0" applyAlignment="0" applyProtection="0"/>
    <xf numFmtId="43" fontId="61" fillId="0" borderId="0" applyNumberFormat="0" applyFill="0" applyBorder="0" applyAlignment="0" applyProtection="0"/>
    <xf numFmtId="43" fontId="35" fillId="0" borderId="16" applyNumberFormat="0" applyFill="0" applyAlignment="0" applyProtection="0"/>
    <xf numFmtId="43" fontId="35" fillId="0" borderId="16" applyNumberFormat="0" applyFill="0" applyAlignment="0" applyProtection="0"/>
    <xf numFmtId="43" fontId="47" fillId="0" borderId="0" applyNumberFormat="0" applyFill="0" applyBorder="0" applyAlignment="0" applyProtection="0"/>
    <xf numFmtId="43" fontId="47" fillId="0" borderId="0" applyNumberFormat="0" applyFill="0" applyBorder="0" applyAlignment="0" applyProtection="0"/>
    <xf numFmtId="43" fontId="14" fillId="0" borderId="0"/>
    <xf numFmtId="43" fontId="14" fillId="0" borderId="0"/>
    <xf numFmtId="43" fontId="14" fillId="0" borderId="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1"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30" fillId="0" borderId="0"/>
    <xf numFmtId="43" fontId="14" fillId="0" borderId="0" applyFont="0" applyFill="0" applyBorder="0" applyAlignment="0" applyProtection="0"/>
    <xf numFmtId="43" fontId="14" fillId="0" borderId="0"/>
    <xf numFmtId="43" fontId="30" fillId="0" borderId="0" applyFont="0" applyFill="0" applyBorder="0" applyAlignment="0" applyProtection="0"/>
    <xf numFmtId="43" fontId="30" fillId="0" borderId="0"/>
    <xf numFmtId="43" fontId="30"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1" fontId="30" fillId="0" borderId="0" applyFont="0" applyFill="0" applyBorder="0" applyAlignment="0" applyProtection="0"/>
    <xf numFmtId="43" fontId="65" fillId="0" borderId="0" applyFont="0" applyFill="0" applyBorder="0" applyAlignment="0" applyProtection="0"/>
    <xf numFmtId="43" fontId="14" fillId="0" borderId="0" applyFont="0" applyFill="0" applyBorder="0" applyAlignment="0" applyProtection="0"/>
    <xf numFmtId="41" fontId="30" fillId="0" borderId="0" applyFont="0" applyFill="0" applyBorder="0" applyAlignment="0" applyProtection="0"/>
    <xf numFmtId="41" fontId="30" fillId="0" borderId="0" applyFont="0" applyFill="0" applyBorder="0" applyAlignment="0" applyProtection="0"/>
    <xf numFmtId="41" fontId="62" fillId="0" borderId="0" applyFont="0" applyFill="0" applyBorder="0" applyAlignment="0" applyProtection="0"/>
    <xf numFmtId="41" fontId="62" fillId="0" borderId="0" applyFont="0" applyFill="0" applyBorder="0" applyAlignment="0" applyProtection="0"/>
    <xf numFmtId="41" fontId="64"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4"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14"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63" fillId="0" borderId="0" applyFont="0" applyFill="0" applyBorder="0" applyAlignment="0" applyProtection="0"/>
    <xf numFmtId="41" fontId="63" fillId="0" borderId="0" applyFont="0" applyFill="0" applyBorder="0" applyAlignment="0" applyProtection="0"/>
    <xf numFmtId="43" fontId="30" fillId="0" borderId="0" applyFont="0" applyFill="0" applyBorder="0" applyAlignment="0" applyProtection="0"/>
    <xf numFmtId="43" fontId="34" fillId="0" borderId="0" applyFont="0" applyFill="0" applyBorder="0" applyAlignment="0" applyProtection="0"/>
    <xf numFmtId="43" fontId="30" fillId="0" borderId="0" applyFont="0" applyFill="0" applyBorder="0" applyAlignment="0" applyProtection="0"/>
    <xf numFmtId="41" fontId="64" fillId="0" borderId="0" applyFont="0" applyFill="0" applyBorder="0" applyAlignment="0" applyProtection="0"/>
    <xf numFmtId="43" fontId="30" fillId="0" borderId="0" applyFont="0" applyFill="0" applyBorder="0" applyAlignment="0" applyProtection="0"/>
    <xf numFmtId="43" fontId="14" fillId="0" borderId="0" applyFont="0" applyFill="0" applyBorder="0" applyAlignment="0" applyProtection="0"/>
    <xf numFmtId="43" fontId="30"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xf numFmtId="43" fontId="30" fillId="0" borderId="0"/>
    <xf numFmtId="43" fontId="30" fillId="0" borderId="0"/>
    <xf numFmtId="43" fontId="34" fillId="0" borderId="0" applyFont="0" applyFill="0" applyBorder="0" applyAlignment="0" applyProtection="0"/>
    <xf numFmtId="43" fontId="65" fillId="0" borderId="0" applyFont="0" applyFill="0" applyBorder="0" applyAlignment="0" applyProtection="0"/>
    <xf numFmtId="43" fontId="14"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14" fillId="0" borderId="0" applyFont="0" applyFill="0" applyBorder="0" applyAlignment="0" applyProtection="0"/>
    <xf numFmtId="43" fontId="30" fillId="0" borderId="0"/>
    <xf numFmtId="43" fontId="30" fillId="0" borderId="0"/>
    <xf numFmtId="43" fontId="34" fillId="0" borderId="0" applyFont="0" applyFill="0" applyBorder="0" applyAlignment="0" applyProtection="0"/>
    <xf numFmtId="43" fontId="30" fillId="0" borderId="0" applyFont="0" applyFill="0" applyBorder="0" applyAlignment="0" applyProtection="0"/>
    <xf numFmtId="43" fontId="34" fillId="0" borderId="0" applyFont="0" applyFill="0" applyBorder="0" applyAlignment="0" applyProtection="0"/>
    <xf numFmtId="43" fontId="62" fillId="0" borderId="0" applyFont="0" applyFill="0" applyBorder="0" applyAlignment="0" applyProtection="0"/>
    <xf numFmtId="41" fontId="62"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6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6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65" fillId="0" borderId="0" applyFont="0" applyFill="0" applyBorder="0" applyAlignment="0" applyProtection="0"/>
    <xf numFmtId="43" fontId="30" fillId="0" borderId="0"/>
    <xf numFmtId="41" fontId="14" fillId="0" borderId="0" applyFont="0" applyFill="0" applyBorder="0" applyAlignment="0" applyProtection="0"/>
    <xf numFmtId="43" fontId="63" fillId="0" borderId="0" applyFont="0" applyFill="0" applyBorder="0" applyAlignment="0" applyProtection="0"/>
    <xf numFmtId="41"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34" fillId="0" borderId="0" applyFont="0" applyFill="0" applyBorder="0" applyAlignment="0" applyProtection="0"/>
    <xf numFmtId="43" fontId="14" fillId="0" borderId="0" applyFont="0" applyFill="0" applyBorder="0" applyAlignment="0" applyProtection="0"/>
    <xf numFmtId="43" fontId="63" fillId="0" borderId="0" applyFont="0" applyFill="0" applyBorder="0" applyAlignment="0" applyProtection="0"/>
    <xf numFmtId="41"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30" fillId="0" borderId="0"/>
    <xf numFmtId="43" fontId="14" fillId="0" borderId="0" applyFont="0" applyFill="0" applyBorder="0" applyAlignment="0" applyProtection="0"/>
    <xf numFmtId="43" fontId="14" fillId="0" borderId="0"/>
    <xf numFmtId="43" fontId="30" fillId="0" borderId="0" applyFont="0" applyFill="0" applyBorder="0" applyAlignment="0" applyProtection="0"/>
    <xf numFmtId="43" fontId="30" fillId="0" borderId="0"/>
    <xf numFmtId="43" fontId="30"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1" fontId="30" fillId="0" borderId="0" applyFont="0" applyFill="0" applyBorder="0" applyAlignment="0" applyProtection="0"/>
    <xf numFmtId="43" fontId="65" fillId="0" borderId="0" applyFont="0" applyFill="0" applyBorder="0" applyAlignment="0" applyProtection="0"/>
    <xf numFmtId="43" fontId="14" fillId="0" borderId="0" applyFont="0" applyFill="0" applyBorder="0" applyAlignment="0" applyProtection="0"/>
    <xf numFmtId="41" fontId="30" fillId="0" borderId="0" applyFont="0" applyFill="0" applyBorder="0" applyAlignment="0" applyProtection="0"/>
    <xf numFmtId="41" fontId="30" fillId="0" borderId="0" applyFont="0" applyFill="0" applyBorder="0" applyAlignment="0" applyProtection="0"/>
    <xf numFmtId="41" fontId="62" fillId="0" borderId="0" applyFont="0" applyFill="0" applyBorder="0" applyAlignment="0" applyProtection="0"/>
    <xf numFmtId="41" fontId="62" fillId="0" borderId="0" applyFont="0" applyFill="0" applyBorder="0" applyAlignment="0" applyProtection="0"/>
    <xf numFmtId="41" fontId="64"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4"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14"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63" fillId="0" borderId="0" applyFont="0" applyFill="0" applyBorder="0" applyAlignment="0" applyProtection="0"/>
    <xf numFmtId="41" fontId="63" fillId="0" borderId="0" applyFont="0" applyFill="0" applyBorder="0" applyAlignment="0" applyProtection="0"/>
    <xf numFmtId="43" fontId="30" fillId="0" borderId="0" applyFont="0" applyFill="0" applyBorder="0" applyAlignment="0" applyProtection="0"/>
    <xf numFmtId="43" fontId="34" fillId="0" borderId="0" applyFont="0" applyFill="0" applyBorder="0" applyAlignment="0" applyProtection="0"/>
    <xf numFmtId="43" fontId="30" fillId="0" borderId="0" applyFont="0" applyFill="0" applyBorder="0" applyAlignment="0" applyProtection="0"/>
    <xf numFmtId="41" fontId="64" fillId="0" borderId="0" applyFont="0" applyFill="0" applyBorder="0" applyAlignment="0" applyProtection="0"/>
    <xf numFmtId="43" fontId="30" fillId="0" borderId="0" applyFont="0" applyFill="0" applyBorder="0" applyAlignment="0" applyProtection="0"/>
    <xf numFmtId="43" fontId="14" fillId="0" borderId="0" applyFont="0" applyFill="0" applyBorder="0" applyAlignment="0" applyProtection="0"/>
    <xf numFmtId="43" fontId="30"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xf numFmtId="43" fontId="30" fillId="0" borderId="0"/>
    <xf numFmtId="43" fontId="30" fillId="0" borderId="0"/>
    <xf numFmtId="43" fontId="34" fillId="0" borderId="0" applyFont="0" applyFill="0" applyBorder="0" applyAlignment="0" applyProtection="0"/>
    <xf numFmtId="43" fontId="65" fillId="0" borderId="0" applyFont="0" applyFill="0" applyBorder="0" applyAlignment="0" applyProtection="0"/>
    <xf numFmtId="43" fontId="14"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14" fillId="0" borderId="0" applyFont="0" applyFill="0" applyBorder="0" applyAlignment="0" applyProtection="0"/>
    <xf numFmtId="43" fontId="30" fillId="0" borderId="0"/>
    <xf numFmtId="43" fontId="30" fillId="0" borderId="0"/>
    <xf numFmtId="43" fontId="34" fillId="0" borderId="0" applyFont="0" applyFill="0" applyBorder="0" applyAlignment="0" applyProtection="0"/>
    <xf numFmtId="43" fontId="30" fillId="0" borderId="0" applyFont="0" applyFill="0" applyBorder="0" applyAlignment="0" applyProtection="0"/>
    <xf numFmtId="43" fontId="34" fillId="0" borderId="0" applyFont="0" applyFill="0" applyBorder="0" applyAlignment="0" applyProtection="0"/>
    <xf numFmtId="43" fontId="62" fillId="0" borderId="0" applyFont="0" applyFill="0" applyBorder="0" applyAlignment="0" applyProtection="0"/>
    <xf numFmtId="41" fontId="62"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6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6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65" fillId="0" borderId="0" applyFont="0" applyFill="0" applyBorder="0" applyAlignment="0" applyProtection="0"/>
    <xf numFmtId="43" fontId="30" fillId="0" borderId="0"/>
    <xf numFmtId="41" fontId="14" fillId="0" borderId="0" applyFont="0" applyFill="0" applyBorder="0" applyAlignment="0" applyProtection="0"/>
    <xf numFmtId="43" fontId="63" fillId="0" borderId="0" applyFont="0" applyFill="0" applyBorder="0" applyAlignment="0" applyProtection="0"/>
    <xf numFmtId="41"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0" fontId="63" fillId="0" borderId="0"/>
    <xf numFmtId="43" fontId="63" fillId="0" borderId="0" applyFont="0" applyFill="0" applyBorder="0" applyAlignment="0" applyProtection="0"/>
    <xf numFmtId="43" fontId="63" fillId="0" borderId="0" applyFont="0" applyFill="0" applyBorder="0" applyAlignment="0" applyProtection="0"/>
    <xf numFmtId="43" fontId="34" fillId="0" borderId="0" applyFont="0" applyFill="0" applyBorder="0" applyAlignment="0" applyProtection="0"/>
    <xf numFmtId="0" fontId="63" fillId="0" borderId="0"/>
    <xf numFmtId="43" fontId="63" fillId="0" borderId="0" applyFont="0" applyFill="0" applyBorder="0" applyAlignment="0" applyProtection="0"/>
    <xf numFmtId="0" fontId="63" fillId="0" borderId="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34" fillId="0" borderId="0" applyFont="0" applyFill="0" applyBorder="0" applyAlignment="0" applyProtection="0"/>
    <xf numFmtId="43" fontId="14" fillId="0" borderId="0" applyFont="0" applyFill="0" applyBorder="0" applyAlignment="0" applyProtection="0"/>
    <xf numFmtId="43" fontId="63" fillId="0" borderId="0" applyFont="0" applyFill="0" applyBorder="0" applyAlignment="0" applyProtection="0"/>
    <xf numFmtId="41"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30" fillId="0" borderId="0"/>
    <xf numFmtId="43" fontId="14" fillId="0" borderId="0" applyFont="0" applyFill="0" applyBorder="0" applyAlignment="0" applyProtection="0"/>
    <xf numFmtId="43" fontId="14" fillId="0" borderId="0"/>
    <xf numFmtId="43" fontId="30" fillId="0" borderId="0" applyFont="0" applyFill="0" applyBorder="0" applyAlignment="0" applyProtection="0"/>
    <xf numFmtId="43" fontId="30" fillId="0" borderId="0"/>
    <xf numFmtId="43" fontId="30"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1" fontId="30" fillId="0" borderId="0" applyFont="0" applyFill="0" applyBorder="0" applyAlignment="0" applyProtection="0"/>
    <xf numFmtId="43" fontId="65" fillId="0" borderId="0" applyFont="0" applyFill="0" applyBorder="0" applyAlignment="0" applyProtection="0"/>
    <xf numFmtId="43" fontId="14" fillId="0" borderId="0" applyFont="0" applyFill="0" applyBorder="0" applyAlignment="0" applyProtection="0"/>
    <xf numFmtId="41" fontId="30" fillId="0" borderId="0" applyFont="0" applyFill="0" applyBorder="0" applyAlignment="0" applyProtection="0"/>
    <xf numFmtId="41" fontId="30" fillId="0" borderId="0" applyFont="0" applyFill="0" applyBorder="0" applyAlignment="0" applyProtection="0"/>
    <xf numFmtId="41" fontId="62" fillId="0" borderId="0" applyFont="0" applyFill="0" applyBorder="0" applyAlignment="0" applyProtection="0"/>
    <xf numFmtId="41" fontId="62" fillId="0" borderId="0" applyFont="0" applyFill="0" applyBorder="0" applyAlignment="0" applyProtection="0"/>
    <xf numFmtId="41" fontId="64"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4"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14"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63" fillId="0" borderId="0" applyFont="0" applyFill="0" applyBorder="0" applyAlignment="0" applyProtection="0"/>
    <xf numFmtId="41" fontId="63" fillId="0" borderId="0" applyFont="0" applyFill="0" applyBorder="0" applyAlignment="0" applyProtection="0"/>
    <xf numFmtId="43" fontId="30" fillId="0" borderId="0" applyFont="0" applyFill="0" applyBorder="0" applyAlignment="0" applyProtection="0"/>
    <xf numFmtId="43" fontId="34" fillId="0" borderId="0" applyFont="0" applyFill="0" applyBorder="0" applyAlignment="0" applyProtection="0"/>
    <xf numFmtId="43" fontId="30" fillId="0" borderId="0" applyFont="0" applyFill="0" applyBorder="0" applyAlignment="0" applyProtection="0"/>
    <xf numFmtId="41" fontId="64" fillId="0" borderId="0" applyFont="0" applyFill="0" applyBorder="0" applyAlignment="0" applyProtection="0"/>
    <xf numFmtId="43" fontId="30" fillId="0" borderId="0" applyFont="0" applyFill="0" applyBorder="0" applyAlignment="0" applyProtection="0"/>
    <xf numFmtId="43" fontId="14" fillId="0" borderId="0" applyFont="0" applyFill="0" applyBorder="0" applyAlignment="0" applyProtection="0"/>
    <xf numFmtId="43" fontId="30"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xf numFmtId="43" fontId="30" fillId="0" borderId="0"/>
    <xf numFmtId="43" fontId="30" fillId="0" borderId="0"/>
    <xf numFmtId="43" fontId="34" fillId="0" borderId="0" applyFont="0" applyFill="0" applyBorder="0" applyAlignment="0" applyProtection="0"/>
    <xf numFmtId="43" fontId="65" fillId="0" borderId="0" applyFont="0" applyFill="0" applyBorder="0" applyAlignment="0" applyProtection="0"/>
    <xf numFmtId="43" fontId="14"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14" fillId="0" borderId="0" applyFont="0" applyFill="0" applyBorder="0" applyAlignment="0" applyProtection="0"/>
    <xf numFmtId="43" fontId="30" fillId="0" borderId="0"/>
    <xf numFmtId="43" fontId="30" fillId="0" borderId="0"/>
    <xf numFmtId="43" fontId="34" fillId="0" borderId="0" applyFont="0" applyFill="0" applyBorder="0" applyAlignment="0" applyProtection="0"/>
    <xf numFmtId="43" fontId="30" fillId="0" borderId="0" applyFont="0" applyFill="0" applyBorder="0" applyAlignment="0" applyProtection="0"/>
    <xf numFmtId="43" fontId="34" fillId="0" borderId="0" applyFont="0" applyFill="0" applyBorder="0" applyAlignment="0" applyProtection="0"/>
    <xf numFmtId="43" fontId="62" fillId="0" borderId="0" applyFont="0" applyFill="0" applyBorder="0" applyAlignment="0" applyProtection="0"/>
    <xf numFmtId="41" fontId="62"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6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6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65" fillId="0" borderId="0" applyFont="0" applyFill="0" applyBorder="0" applyAlignment="0" applyProtection="0"/>
    <xf numFmtId="43" fontId="30" fillId="0" borderId="0"/>
    <xf numFmtId="41" fontId="14" fillId="0" borderId="0" applyFont="0" applyFill="0" applyBorder="0" applyAlignment="0" applyProtection="0"/>
    <xf numFmtId="43" fontId="63" fillId="0" borderId="0" applyFont="0" applyFill="0" applyBorder="0" applyAlignment="0" applyProtection="0"/>
    <xf numFmtId="41"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34" fillId="0" borderId="0" applyFont="0" applyFill="0" applyBorder="0" applyAlignment="0" applyProtection="0"/>
    <xf numFmtId="43" fontId="14" fillId="28" borderId="0" applyNumberFormat="0" applyBorder="0" applyAlignment="0" applyProtection="0"/>
    <xf numFmtId="43" fontId="14" fillId="24" borderId="0" applyNumberFormat="0" applyBorder="0" applyAlignment="0" applyProtection="0"/>
    <xf numFmtId="43" fontId="14" fillId="20" borderId="0" applyNumberFormat="0" applyBorder="0" applyAlignment="0" applyProtection="0"/>
    <xf numFmtId="43" fontId="14" fillId="0" borderId="0"/>
    <xf numFmtId="43" fontId="14" fillId="20" borderId="0" applyNumberFormat="0" applyBorder="0" applyAlignment="0" applyProtection="0"/>
    <xf numFmtId="43" fontId="14" fillId="32" borderId="0" applyNumberFormat="0" applyBorder="0" applyAlignment="0" applyProtection="0"/>
    <xf numFmtId="43" fontId="14" fillId="32" borderId="0" applyNumberFormat="0" applyBorder="0" applyAlignment="0" applyProtection="0"/>
    <xf numFmtId="43" fontId="14" fillId="28" borderId="0" applyNumberFormat="0" applyBorder="0" applyAlignment="0" applyProtection="0"/>
    <xf numFmtId="43" fontId="14" fillId="24" borderId="0" applyNumberFormat="0" applyBorder="0" applyAlignment="0" applyProtection="0"/>
    <xf numFmtId="43" fontId="14" fillId="21" borderId="0" applyNumberFormat="0" applyBorder="0" applyAlignment="0" applyProtection="0"/>
    <xf numFmtId="43" fontId="15" fillId="34" borderId="0" applyNumberFormat="0" applyBorder="0" applyAlignment="0" applyProtection="0"/>
    <xf numFmtId="43" fontId="15" fillId="22" borderId="0" applyNumberFormat="0" applyBorder="0" applyAlignment="0" applyProtection="0"/>
    <xf numFmtId="43" fontId="14" fillId="33" borderId="0" applyNumberFormat="0" applyBorder="0" applyAlignment="0" applyProtection="0"/>
    <xf numFmtId="43" fontId="14" fillId="21" borderId="0" applyNumberFormat="0" applyBorder="0" applyAlignment="0" applyProtection="0"/>
    <xf numFmtId="43" fontId="15" fillId="34" borderId="0" applyNumberFormat="0" applyBorder="0" applyAlignment="0" applyProtection="0"/>
    <xf numFmtId="43" fontId="15" fillId="22" borderId="0" applyNumberFormat="0" applyBorder="0" applyAlignment="0" applyProtection="0"/>
    <xf numFmtId="43" fontId="14" fillId="33" borderId="0" applyNumberFormat="0" applyBorder="0" applyAlignment="0" applyProtection="0"/>
    <xf numFmtId="43" fontId="14" fillId="40" borderId="0" applyNumberFormat="0" applyBorder="0" applyAlignment="0" applyProtection="0"/>
    <xf numFmtId="43" fontId="15" fillId="30" borderId="0" applyNumberFormat="0" applyBorder="0" applyAlignment="0" applyProtection="0"/>
    <xf numFmtId="43" fontId="14" fillId="41" borderId="0" applyNumberFormat="0" applyBorder="0" applyAlignment="0" applyProtection="0"/>
    <xf numFmtId="43" fontId="14" fillId="29" borderId="0" applyNumberFormat="0" applyBorder="0" applyAlignment="0" applyProtection="0"/>
    <xf numFmtId="43" fontId="14" fillId="40" borderId="0" applyNumberFormat="0" applyBorder="0" applyAlignment="0" applyProtection="0"/>
    <xf numFmtId="43" fontId="15" fillId="30" borderId="0" applyNumberFormat="0" applyBorder="0" applyAlignment="0" applyProtection="0"/>
    <xf numFmtId="43" fontId="14" fillId="41" borderId="0" applyNumberFormat="0" applyBorder="0" applyAlignment="0" applyProtection="0"/>
    <xf numFmtId="43" fontId="14" fillId="29" borderId="0" applyNumberFormat="0" applyBorder="0" applyAlignment="0" applyProtection="0"/>
    <xf numFmtId="43" fontId="14" fillId="36" borderId="0" applyNumberFormat="0" applyBorder="0" applyAlignment="0" applyProtection="0"/>
    <xf numFmtId="43" fontId="15" fillId="26" borderId="0" applyNumberFormat="0" applyBorder="0" applyAlignment="0" applyProtection="0"/>
    <xf numFmtId="43" fontId="14" fillId="37" borderId="0" applyNumberFormat="0" applyBorder="0" applyAlignment="0" applyProtection="0"/>
    <xf numFmtId="43" fontId="14" fillId="25" borderId="0" applyNumberFormat="0" applyBorder="0" applyAlignment="0" applyProtection="0"/>
    <xf numFmtId="43" fontId="14" fillId="36" borderId="0" applyNumberFormat="0" applyBorder="0" applyAlignment="0" applyProtection="0"/>
    <xf numFmtId="43" fontId="15" fillId="26" borderId="0" applyNumberFormat="0" applyBorder="0" applyAlignment="0" applyProtection="0"/>
    <xf numFmtId="43" fontId="14" fillId="37" borderId="0" applyNumberFormat="0" applyBorder="0" applyAlignment="0" applyProtection="0"/>
    <xf numFmtId="43" fontId="14" fillId="25" borderId="0" applyNumberFormat="0" applyBorder="0" applyAlignment="0" applyProtection="0"/>
    <xf numFmtId="43" fontId="15" fillId="38" borderId="0" applyNumberFormat="0" applyBorder="0" applyAlignment="0" applyProtection="0"/>
    <xf numFmtId="43" fontId="15" fillId="38" borderId="0" applyNumberFormat="0" applyBorder="0" applyAlignment="0" applyProtection="0"/>
    <xf numFmtId="43" fontId="15" fillId="42" borderId="0" applyNumberFormat="0" applyBorder="0" applyAlignment="0" applyProtection="0"/>
    <xf numFmtId="43" fontId="15" fillId="42" borderId="0" applyNumberFormat="0" applyBorder="0" applyAlignment="0" applyProtection="0"/>
    <xf numFmtId="43" fontId="15" fillId="19" borderId="0" applyNumberFormat="0" applyBorder="0" applyAlignment="0" applyProtection="0"/>
    <xf numFmtId="43" fontId="15" fillId="19" borderId="0" applyNumberFormat="0" applyBorder="0" applyAlignment="0" applyProtection="0"/>
    <xf numFmtId="43" fontId="15" fillId="23" borderId="0" applyNumberFormat="0" applyBorder="0" applyAlignment="0" applyProtection="0"/>
    <xf numFmtId="43" fontId="15" fillId="23" borderId="0" applyNumberFormat="0" applyBorder="0" applyAlignment="0" applyProtection="0"/>
    <xf numFmtId="43" fontId="15" fillId="27" borderId="0" applyNumberFormat="0" applyBorder="0" applyAlignment="0" applyProtection="0"/>
    <xf numFmtId="43" fontId="15" fillId="27" borderId="0" applyNumberFormat="0" applyBorder="0" applyAlignment="0" applyProtection="0"/>
    <xf numFmtId="43" fontId="15" fillId="31" borderId="0" applyNumberFormat="0" applyBorder="0" applyAlignment="0" applyProtection="0"/>
    <xf numFmtId="43" fontId="15" fillId="31" borderId="0" applyNumberFormat="0" applyBorder="0" applyAlignment="0" applyProtection="0"/>
    <xf numFmtId="43" fontId="15" fillId="35" borderId="0" applyNumberFormat="0" applyBorder="0" applyAlignment="0" applyProtection="0"/>
    <xf numFmtId="43" fontId="15" fillId="35" borderId="0" applyNumberFormat="0" applyBorder="0" applyAlignment="0" applyProtection="0"/>
    <xf numFmtId="43" fontId="15" fillId="39" borderId="0" applyNumberFormat="0" applyBorder="0" applyAlignment="0" applyProtection="0"/>
    <xf numFmtId="43" fontId="15" fillId="39" borderId="0" applyNumberFormat="0" applyBorder="0" applyAlignment="0" applyProtection="0"/>
    <xf numFmtId="43" fontId="53" fillId="13" borderId="0" applyNumberFormat="0" applyBorder="0" applyAlignment="0" applyProtection="0"/>
    <xf numFmtId="43" fontId="53" fillId="13" borderId="0" applyNumberFormat="0" applyBorder="0" applyAlignment="0" applyProtection="0"/>
    <xf numFmtId="43" fontId="57" fillId="16" borderId="11" applyNumberFormat="0" applyAlignment="0" applyProtection="0"/>
    <xf numFmtId="43" fontId="57" fillId="16" borderId="11" applyNumberFormat="0" applyAlignment="0" applyProtection="0"/>
    <xf numFmtId="43" fontId="59" fillId="17" borderId="14" applyNumberFormat="0" applyAlignment="0" applyProtection="0"/>
    <xf numFmtId="43" fontId="59" fillId="17" borderId="14" applyNumberFormat="0" applyAlignment="0" applyProtection="0"/>
    <xf numFmtId="43" fontId="14" fillId="0" borderId="0" applyFont="0" applyFill="0" applyBorder="0" applyAlignment="0" applyProtection="0"/>
    <xf numFmtId="43" fontId="60" fillId="0" borderId="0" applyNumberFormat="0" applyFill="0" applyBorder="0" applyAlignment="0" applyProtection="0"/>
    <xf numFmtId="43" fontId="60" fillId="0" borderId="0" applyNumberFormat="0" applyFill="0" applyBorder="0" applyAlignment="0" applyProtection="0"/>
    <xf numFmtId="43" fontId="52" fillId="12" borderId="0" applyNumberFormat="0" applyBorder="0" applyAlignment="0" applyProtection="0"/>
    <xf numFmtId="43" fontId="52" fillId="12" borderId="0" applyNumberFormat="0" applyBorder="0" applyAlignment="0" applyProtection="0"/>
    <xf numFmtId="43" fontId="49" fillId="0" borderId="8" applyNumberFormat="0" applyFill="0" applyAlignment="0" applyProtection="0"/>
    <xf numFmtId="43" fontId="49" fillId="0" borderId="8" applyNumberFormat="0" applyFill="0" applyAlignment="0" applyProtection="0"/>
    <xf numFmtId="43" fontId="50" fillId="0" borderId="9" applyNumberFormat="0" applyFill="0" applyAlignment="0" applyProtection="0"/>
    <xf numFmtId="43" fontId="50" fillId="0" borderId="9" applyNumberFormat="0" applyFill="0" applyAlignment="0" applyProtection="0"/>
    <xf numFmtId="43" fontId="51" fillId="0" borderId="10" applyNumberFormat="0" applyFill="0" applyAlignment="0" applyProtection="0"/>
    <xf numFmtId="43" fontId="51" fillId="0" borderId="10" applyNumberFormat="0" applyFill="0" applyAlignment="0" applyProtection="0"/>
    <xf numFmtId="43" fontId="51" fillId="0" borderId="0" applyNumberFormat="0" applyFill="0" applyBorder="0" applyAlignment="0" applyProtection="0"/>
    <xf numFmtId="43" fontId="51" fillId="0" borderId="0" applyNumberFormat="0" applyFill="0" applyBorder="0" applyAlignment="0" applyProtection="0"/>
    <xf numFmtId="43" fontId="55" fillId="15" borderId="11" applyNumberFormat="0" applyAlignment="0" applyProtection="0"/>
    <xf numFmtId="43" fontId="55" fillId="15" borderId="11" applyNumberFormat="0" applyAlignment="0" applyProtection="0"/>
    <xf numFmtId="43" fontId="58" fillId="0" borderId="13" applyNumberFormat="0" applyFill="0" applyAlignment="0" applyProtection="0"/>
    <xf numFmtId="43" fontId="58" fillId="0" borderId="13" applyNumberFormat="0" applyFill="0" applyAlignment="0" applyProtection="0"/>
    <xf numFmtId="43" fontId="54" fillId="14" borderId="0" applyNumberFormat="0" applyBorder="0" applyAlignment="0" applyProtection="0"/>
    <xf numFmtId="43" fontId="54" fillId="14" borderId="0" applyNumberFormat="0" applyBorder="0" applyAlignment="0" applyProtection="0"/>
    <xf numFmtId="43" fontId="30" fillId="0" borderId="0"/>
    <xf numFmtId="43" fontId="30" fillId="0" borderId="0"/>
    <xf numFmtId="43" fontId="30" fillId="0" borderId="0"/>
    <xf numFmtId="43" fontId="30" fillId="0" borderId="0"/>
    <xf numFmtId="43" fontId="30" fillId="0" borderId="0"/>
    <xf numFmtId="43" fontId="30" fillId="0" borderId="0"/>
    <xf numFmtId="43" fontId="30" fillId="0" borderId="0"/>
    <xf numFmtId="43" fontId="30" fillId="0" borderId="0"/>
    <xf numFmtId="43" fontId="30" fillId="0" borderId="0"/>
    <xf numFmtId="43" fontId="30" fillId="0" borderId="0"/>
    <xf numFmtId="43" fontId="30" fillId="0" borderId="0"/>
    <xf numFmtId="43" fontId="30" fillId="0" borderId="0"/>
    <xf numFmtId="43" fontId="30" fillId="0" borderId="0"/>
    <xf numFmtId="43" fontId="30" fillId="0" borderId="0"/>
    <xf numFmtId="43" fontId="30" fillId="0" borderId="0"/>
    <xf numFmtId="43" fontId="14" fillId="0" borderId="0"/>
    <xf numFmtId="43" fontId="14" fillId="0" borderId="0"/>
    <xf numFmtId="43" fontId="14" fillId="0" borderId="0"/>
    <xf numFmtId="43" fontId="14" fillId="0" borderId="0"/>
    <xf numFmtId="43" fontId="14" fillId="0" borderId="0"/>
    <xf numFmtId="43" fontId="14" fillId="0" borderId="0"/>
    <xf numFmtId="43" fontId="14" fillId="0" borderId="0"/>
    <xf numFmtId="43" fontId="14" fillId="0" borderId="0"/>
    <xf numFmtId="43" fontId="14" fillId="0" borderId="0"/>
    <xf numFmtId="43" fontId="14" fillId="0" borderId="0"/>
    <xf numFmtId="43" fontId="14" fillId="0" borderId="0"/>
    <xf numFmtId="43" fontId="14" fillId="0" borderId="0"/>
    <xf numFmtId="43" fontId="14" fillId="0" borderId="0"/>
    <xf numFmtId="43" fontId="14" fillId="0" borderId="0"/>
    <xf numFmtId="43" fontId="14" fillId="0" borderId="0"/>
    <xf numFmtId="43" fontId="14" fillId="0" borderId="0"/>
    <xf numFmtId="43" fontId="14" fillId="0" borderId="0"/>
    <xf numFmtId="43" fontId="30" fillId="0" borderId="0"/>
    <xf numFmtId="43" fontId="30" fillId="0" borderId="0"/>
    <xf numFmtId="43" fontId="14" fillId="0" borderId="0"/>
    <xf numFmtId="43" fontId="14" fillId="0" borderId="0"/>
    <xf numFmtId="43" fontId="14" fillId="0" borderId="0"/>
    <xf numFmtId="43" fontId="14" fillId="0" borderId="0"/>
    <xf numFmtId="43" fontId="14" fillId="0" borderId="0"/>
    <xf numFmtId="43" fontId="14" fillId="0" borderId="0"/>
    <xf numFmtId="43" fontId="30" fillId="0" borderId="0"/>
    <xf numFmtId="43" fontId="30" fillId="0" borderId="0"/>
    <xf numFmtId="43" fontId="14" fillId="0" borderId="0"/>
    <xf numFmtId="43" fontId="14" fillId="0" borderId="0"/>
    <xf numFmtId="43" fontId="30" fillId="0" borderId="0"/>
    <xf numFmtId="43" fontId="30" fillId="0" borderId="0"/>
    <xf numFmtId="43" fontId="30" fillId="0" borderId="0"/>
    <xf numFmtId="43" fontId="30" fillId="0" borderId="0"/>
    <xf numFmtId="43" fontId="30" fillId="0" borderId="0"/>
    <xf numFmtId="43" fontId="30" fillId="0" borderId="0"/>
    <xf numFmtId="43" fontId="30" fillId="0" borderId="0"/>
    <xf numFmtId="43" fontId="30" fillId="0" borderId="0"/>
    <xf numFmtId="43" fontId="30" fillId="0" borderId="0"/>
    <xf numFmtId="43" fontId="30" fillId="0" borderId="0"/>
    <xf numFmtId="43" fontId="30" fillId="0" borderId="0"/>
    <xf numFmtId="43" fontId="30" fillId="0" borderId="0"/>
    <xf numFmtId="43" fontId="30" fillId="0" borderId="0"/>
    <xf numFmtId="43" fontId="30" fillId="0" borderId="0"/>
    <xf numFmtId="43" fontId="30" fillId="0" borderId="0"/>
    <xf numFmtId="43" fontId="30" fillId="0" borderId="0"/>
    <xf numFmtId="43" fontId="30" fillId="0" borderId="0"/>
    <xf numFmtId="43" fontId="30" fillId="0" borderId="0"/>
    <xf numFmtId="43" fontId="30" fillId="0" borderId="0"/>
    <xf numFmtId="43" fontId="30" fillId="0" borderId="0"/>
    <xf numFmtId="43" fontId="30" fillId="0" borderId="0"/>
    <xf numFmtId="43" fontId="30" fillId="0" borderId="0"/>
    <xf numFmtId="43" fontId="30" fillId="0" borderId="0"/>
    <xf numFmtId="43" fontId="30" fillId="0" borderId="0"/>
    <xf numFmtId="43" fontId="14" fillId="0" borderId="0"/>
    <xf numFmtId="43" fontId="30" fillId="0" borderId="0"/>
    <xf numFmtId="43" fontId="30" fillId="0" borderId="0"/>
    <xf numFmtId="43" fontId="14" fillId="0" borderId="0"/>
    <xf numFmtId="43" fontId="34" fillId="18" borderId="15" applyNumberFormat="0" applyFont="0" applyAlignment="0" applyProtection="0"/>
    <xf numFmtId="43" fontId="34" fillId="18" borderId="15" applyNumberFormat="0" applyFont="0" applyAlignment="0" applyProtection="0"/>
    <xf numFmtId="43" fontId="34" fillId="18" borderId="15" applyNumberFormat="0" applyFont="0" applyAlignment="0" applyProtection="0"/>
    <xf numFmtId="43" fontId="34" fillId="18" borderId="15" applyNumberFormat="0" applyFont="0" applyAlignment="0" applyProtection="0"/>
    <xf numFmtId="43" fontId="34" fillId="18" borderId="15" applyNumberFormat="0" applyFont="0" applyAlignment="0" applyProtection="0"/>
    <xf numFmtId="43" fontId="34" fillId="18" borderId="15" applyNumberFormat="0" applyFont="0" applyAlignment="0" applyProtection="0"/>
    <xf numFmtId="43" fontId="34" fillId="18" borderId="15" applyNumberFormat="0" applyFont="0" applyAlignment="0" applyProtection="0"/>
    <xf numFmtId="43" fontId="34" fillId="18" borderId="15" applyNumberFormat="0" applyFont="0" applyAlignment="0" applyProtection="0"/>
    <xf numFmtId="43" fontId="34" fillId="18" borderId="15" applyNumberFormat="0" applyFont="0" applyAlignment="0" applyProtection="0"/>
    <xf numFmtId="43" fontId="34" fillId="18" borderId="15" applyNumberFormat="0" applyFont="0" applyAlignment="0" applyProtection="0"/>
    <xf numFmtId="43" fontId="34" fillId="18" borderId="15" applyNumberFormat="0" applyFont="0" applyAlignment="0" applyProtection="0"/>
    <xf numFmtId="43" fontId="34" fillId="18" borderId="15" applyNumberFormat="0" applyFont="0" applyAlignment="0" applyProtection="0"/>
    <xf numFmtId="43" fontId="34" fillId="18" borderId="15" applyNumberFormat="0" applyFont="0" applyAlignment="0" applyProtection="0"/>
    <xf numFmtId="43" fontId="34" fillId="18" borderId="15" applyNumberFormat="0" applyFont="0" applyAlignment="0" applyProtection="0"/>
    <xf numFmtId="43" fontId="34" fillId="18" borderId="15" applyNumberFormat="0" applyFont="0" applyAlignment="0" applyProtection="0"/>
    <xf numFmtId="43" fontId="34" fillId="18" borderId="15" applyNumberFormat="0" applyFont="0" applyAlignment="0" applyProtection="0"/>
    <xf numFmtId="43" fontId="34" fillId="18" borderId="15" applyNumberFormat="0" applyFont="0" applyAlignment="0" applyProtection="0"/>
    <xf numFmtId="43" fontId="34" fillId="18" borderId="15" applyNumberFormat="0" applyFont="0" applyAlignment="0" applyProtection="0"/>
    <xf numFmtId="43" fontId="56" fillId="16" borderId="12" applyNumberFormat="0" applyAlignment="0" applyProtection="0"/>
    <xf numFmtId="43" fontId="56" fillId="16" borderId="12" applyNumberFormat="0" applyAlignment="0" applyProtection="0"/>
    <xf numFmtId="43" fontId="14"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61" fillId="0" borderId="0" applyNumberFormat="0" applyFill="0" applyBorder="0" applyAlignment="0" applyProtection="0"/>
    <xf numFmtId="43" fontId="61" fillId="0" borderId="0" applyNumberFormat="0" applyFill="0" applyBorder="0" applyAlignment="0" applyProtection="0"/>
    <xf numFmtId="43" fontId="35" fillId="0" borderId="16" applyNumberFormat="0" applyFill="0" applyAlignment="0" applyProtection="0"/>
    <xf numFmtId="43" fontId="35" fillId="0" borderId="16" applyNumberFormat="0" applyFill="0" applyAlignment="0" applyProtection="0"/>
    <xf numFmtId="43" fontId="47" fillId="0" borderId="0" applyNumberFormat="0" applyFill="0" applyBorder="0" applyAlignment="0" applyProtection="0"/>
    <xf numFmtId="43" fontId="47" fillId="0" borderId="0" applyNumberFormat="0" applyFill="0" applyBorder="0" applyAlignment="0" applyProtection="0"/>
    <xf numFmtId="43" fontId="14" fillId="0" borderId="0"/>
    <xf numFmtId="43" fontId="14" fillId="0" borderId="0"/>
    <xf numFmtId="43" fontId="14" fillId="0" borderId="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1"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30" fillId="0" borderId="0"/>
    <xf numFmtId="43" fontId="14" fillId="0" borderId="0" applyFont="0" applyFill="0" applyBorder="0" applyAlignment="0" applyProtection="0"/>
    <xf numFmtId="43" fontId="14" fillId="0" borderId="0"/>
    <xf numFmtId="43" fontId="30" fillId="0" borderId="0" applyFont="0" applyFill="0" applyBorder="0" applyAlignment="0" applyProtection="0"/>
    <xf numFmtId="43" fontId="30" fillId="0" borderId="0"/>
    <xf numFmtId="43" fontId="30"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1" fontId="30" fillId="0" borderId="0" applyFont="0" applyFill="0" applyBorder="0" applyAlignment="0" applyProtection="0"/>
    <xf numFmtId="43" fontId="65" fillId="0" borderId="0" applyFont="0" applyFill="0" applyBorder="0" applyAlignment="0" applyProtection="0"/>
    <xf numFmtId="43" fontId="14" fillId="0" borderId="0" applyFont="0" applyFill="0" applyBorder="0" applyAlignment="0" applyProtection="0"/>
    <xf numFmtId="41" fontId="30" fillId="0" borderId="0" applyFont="0" applyFill="0" applyBorder="0" applyAlignment="0" applyProtection="0"/>
    <xf numFmtId="41" fontId="30" fillId="0" borderId="0" applyFont="0" applyFill="0" applyBorder="0" applyAlignment="0" applyProtection="0"/>
    <xf numFmtId="41" fontId="62" fillId="0" borderId="0" applyFont="0" applyFill="0" applyBorder="0" applyAlignment="0" applyProtection="0"/>
    <xf numFmtId="41" fontId="62" fillId="0" borderId="0" applyFont="0" applyFill="0" applyBorder="0" applyAlignment="0" applyProtection="0"/>
    <xf numFmtId="41" fontId="64"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4"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14"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63" fillId="0" borderId="0" applyFont="0" applyFill="0" applyBorder="0" applyAlignment="0" applyProtection="0"/>
    <xf numFmtId="41" fontId="63" fillId="0" borderId="0" applyFont="0" applyFill="0" applyBorder="0" applyAlignment="0" applyProtection="0"/>
    <xf numFmtId="43" fontId="30" fillId="0" borderId="0" applyFont="0" applyFill="0" applyBorder="0" applyAlignment="0" applyProtection="0"/>
    <xf numFmtId="43" fontId="34" fillId="0" borderId="0" applyFont="0" applyFill="0" applyBorder="0" applyAlignment="0" applyProtection="0"/>
    <xf numFmtId="43" fontId="30" fillId="0" borderId="0" applyFont="0" applyFill="0" applyBorder="0" applyAlignment="0" applyProtection="0"/>
    <xf numFmtId="41" fontId="64" fillId="0" borderId="0" applyFont="0" applyFill="0" applyBorder="0" applyAlignment="0" applyProtection="0"/>
    <xf numFmtId="43" fontId="30" fillId="0" borderId="0" applyFont="0" applyFill="0" applyBorder="0" applyAlignment="0" applyProtection="0"/>
    <xf numFmtId="43" fontId="14" fillId="0" borderId="0" applyFont="0" applyFill="0" applyBorder="0" applyAlignment="0" applyProtection="0"/>
    <xf numFmtId="43" fontId="30"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xf numFmtId="43" fontId="30" fillId="0" borderId="0"/>
    <xf numFmtId="43" fontId="30" fillId="0" borderId="0"/>
    <xf numFmtId="43" fontId="34" fillId="0" borderId="0" applyFont="0" applyFill="0" applyBorder="0" applyAlignment="0" applyProtection="0"/>
    <xf numFmtId="43" fontId="65" fillId="0" borderId="0" applyFont="0" applyFill="0" applyBorder="0" applyAlignment="0" applyProtection="0"/>
    <xf numFmtId="43" fontId="14"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14" fillId="0" borderId="0" applyFont="0" applyFill="0" applyBorder="0" applyAlignment="0" applyProtection="0"/>
    <xf numFmtId="43" fontId="30" fillId="0" borderId="0"/>
    <xf numFmtId="43" fontId="30" fillId="0" borderId="0"/>
    <xf numFmtId="43" fontId="34" fillId="0" borderId="0" applyFont="0" applyFill="0" applyBorder="0" applyAlignment="0" applyProtection="0"/>
    <xf numFmtId="43" fontId="30" fillId="0" borderId="0" applyFont="0" applyFill="0" applyBorder="0" applyAlignment="0" applyProtection="0"/>
    <xf numFmtId="43" fontId="34" fillId="0" borderId="0" applyFont="0" applyFill="0" applyBorder="0" applyAlignment="0" applyProtection="0"/>
    <xf numFmtId="43" fontId="62" fillId="0" borderId="0" applyFont="0" applyFill="0" applyBorder="0" applyAlignment="0" applyProtection="0"/>
    <xf numFmtId="41" fontId="62"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6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6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65" fillId="0" borderId="0" applyFont="0" applyFill="0" applyBorder="0" applyAlignment="0" applyProtection="0"/>
    <xf numFmtId="43" fontId="30" fillId="0" borderId="0"/>
    <xf numFmtId="41" fontId="14" fillId="0" borderId="0" applyFont="0" applyFill="0" applyBorder="0" applyAlignment="0" applyProtection="0"/>
    <xf numFmtId="43" fontId="63" fillId="0" borderId="0" applyFont="0" applyFill="0" applyBorder="0" applyAlignment="0" applyProtection="0"/>
    <xf numFmtId="41"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34" fillId="0" borderId="0" applyFont="0" applyFill="0" applyBorder="0" applyAlignment="0" applyProtection="0"/>
    <xf numFmtId="43" fontId="14" fillId="0" borderId="0" applyFont="0" applyFill="0" applyBorder="0" applyAlignment="0" applyProtection="0"/>
    <xf numFmtId="43" fontId="63" fillId="0" borderId="0" applyFont="0" applyFill="0" applyBorder="0" applyAlignment="0" applyProtection="0"/>
    <xf numFmtId="41"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30" fillId="0" borderId="0"/>
    <xf numFmtId="43" fontId="14" fillId="0" borderId="0" applyFont="0" applyFill="0" applyBorder="0" applyAlignment="0" applyProtection="0"/>
    <xf numFmtId="43" fontId="14" fillId="0" borderId="0"/>
    <xf numFmtId="43" fontId="30" fillId="0" borderId="0" applyFont="0" applyFill="0" applyBorder="0" applyAlignment="0" applyProtection="0"/>
    <xf numFmtId="43" fontId="30" fillId="0" borderId="0"/>
    <xf numFmtId="43" fontId="30"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1" fontId="30" fillId="0" borderId="0" applyFont="0" applyFill="0" applyBorder="0" applyAlignment="0" applyProtection="0"/>
    <xf numFmtId="43" fontId="65" fillId="0" borderId="0" applyFont="0" applyFill="0" applyBorder="0" applyAlignment="0" applyProtection="0"/>
    <xf numFmtId="43" fontId="14" fillId="0" borderId="0" applyFont="0" applyFill="0" applyBorder="0" applyAlignment="0" applyProtection="0"/>
    <xf numFmtId="41" fontId="30" fillId="0" borderId="0" applyFont="0" applyFill="0" applyBorder="0" applyAlignment="0" applyProtection="0"/>
    <xf numFmtId="41" fontId="30" fillId="0" borderId="0" applyFont="0" applyFill="0" applyBorder="0" applyAlignment="0" applyProtection="0"/>
    <xf numFmtId="41" fontId="62" fillId="0" borderId="0" applyFont="0" applyFill="0" applyBorder="0" applyAlignment="0" applyProtection="0"/>
    <xf numFmtId="41" fontId="62" fillId="0" borderId="0" applyFont="0" applyFill="0" applyBorder="0" applyAlignment="0" applyProtection="0"/>
    <xf numFmtId="41" fontId="64"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4"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14"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63" fillId="0" borderId="0" applyFont="0" applyFill="0" applyBorder="0" applyAlignment="0" applyProtection="0"/>
    <xf numFmtId="41" fontId="63" fillId="0" borderId="0" applyFont="0" applyFill="0" applyBorder="0" applyAlignment="0" applyProtection="0"/>
    <xf numFmtId="43" fontId="30" fillId="0" borderId="0" applyFont="0" applyFill="0" applyBorder="0" applyAlignment="0" applyProtection="0"/>
    <xf numFmtId="43" fontId="34" fillId="0" borderId="0" applyFont="0" applyFill="0" applyBorder="0" applyAlignment="0" applyProtection="0"/>
    <xf numFmtId="43" fontId="30" fillId="0" borderId="0" applyFont="0" applyFill="0" applyBorder="0" applyAlignment="0" applyProtection="0"/>
    <xf numFmtId="41" fontId="64" fillId="0" borderId="0" applyFont="0" applyFill="0" applyBorder="0" applyAlignment="0" applyProtection="0"/>
    <xf numFmtId="43" fontId="30" fillId="0" borderId="0" applyFont="0" applyFill="0" applyBorder="0" applyAlignment="0" applyProtection="0"/>
    <xf numFmtId="43" fontId="14" fillId="0" borderId="0" applyFont="0" applyFill="0" applyBorder="0" applyAlignment="0" applyProtection="0"/>
    <xf numFmtId="43" fontId="30"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xf numFmtId="43" fontId="30" fillId="0" borderId="0"/>
    <xf numFmtId="43" fontId="30" fillId="0" borderId="0"/>
    <xf numFmtId="43" fontId="34" fillId="0" borderId="0" applyFont="0" applyFill="0" applyBorder="0" applyAlignment="0" applyProtection="0"/>
    <xf numFmtId="43" fontId="65" fillId="0" borderId="0" applyFont="0" applyFill="0" applyBorder="0" applyAlignment="0" applyProtection="0"/>
    <xf numFmtId="43" fontId="14"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14" fillId="0" borderId="0" applyFont="0" applyFill="0" applyBorder="0" applyAlignment="0" applyProtection="0"/>
    <xf numFmtId="43" fontId="30" fillId="0" borderId="0"/>
    <xf numFmtId="43" fontId="30" fillId="0" borderId="0"/>
    <xf numFmtId="43" fontId="34" fillId="0" borderId="0" applyFont="0" applyFill="0" applyBorder="0" applyAlignment="0" applyProtection="0"/>
    <xf numFmtId="43" fontId="30" fillId="0" borderId="0" applyFont="0" applyFill="0" applyBorder="0" applyAlignment="0" applyProtection="0"/>
    <xf numFmtId="43" fontId="34" fillId="0" borderId="0" applyFont="0" applyFill="0" applyBorder="0" applyAlignment="0" applyProtection="0"/>
    <xf numFmtId="43" fontId="62" fillId="0" borderId="0" applyFont="0" applyFill="0" applyBorder="0" applyAlignment="0" applyProtection="0"/>
    <xf numFmtId="41" fontId="62"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6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6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65" fillId="0" borderId="0" applyFont="0" applyFill="0" applyBorder="0" applyAlignment="0" applyProtection="0"/>
    <xf numFmtId="43" fontId="30" fillId="0" borderId="0"/>
    <xf numFmtId="41" fontId="14" fillId="0" borderId="0" applyFont="0" applyFill="0" applyBorder="0" applyAlignment="0" applyProtection="0"/>
    <xf numFmtId="43" fontId="63" fillId="0" borderId="0" applyFont="0" applyFill="0" applyBorder="0" applyAlignment="0" applyProtection="0"/>
    <xf numFmtId="41"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34" fillId="0" borderId="0" applyFont="0" applyFill="0" applyBorder="0" applyAlignment="0" applyProtection="0"/>
    <xf numFmtId="43" fontId="63" fillId="0" borderId="0" applyFont="0" applyFill="0" applyBorder="0" applyAlignment="0" applyProtection="0"/>
    <xf numFmtId="41" fontId="14" fillId="0" borderId="0" applyFont="0" applyFill="0" applyBorder="0" applyAlignment="0" applyProtection="0"/>
    <xf numFmtId="0" fontId="63" fillId="0" borderId="0"/>
    <xf numFmtId="43" fontId="63" fillId="0" borderId="0" applyFont="0" applyFill="0" applyBorder="0" applyAlignment="0" applyProtection="0"/>
    <xf numFmtId="41" fontId="63" fillId="0" borderId="0" applyFont="0" applyFill="0" applyBorder="0" applyAlignment="0" applyProtection="0"/>
    <xf numFmtId="0" fontId="63" fillId="0" borderId="0"/>
    <xf numFmtId="43" fontId="63" fillId="0" borderId="0" applyFont="0" applyFill="0" applyBorder="0" applyAlignment="0" applyProtection="0"/>
    <xf numFmtId="0" fontId="63" fillId="0" borderId="0"/>
    <xf numFmtId="43" fontId="63" fillId="0" borderId="0" applyFont="0" applyFill="0" applyBorder="0" applyAlignment="0" applyProtection="0"/>
    <xf numFmtId="0" fontId="63" fillId="0" borderId="0"/>
    <xf numFmtId="43" fontId="63" fillId="0" borderId="0" applyFont="0" applyFill="0" applyBorder="0" applyAlignment="0" applyProtection="0"/>
    <xf numFmtId="0" fontId="63" fillId="0" borderId="0"/>
    <xf numFmtId="43" fontId="63" fillId="0" borderId="0" applyFont="0" applyFill="0" applyBorder="0" applyAlignment="0" applyProtection="0"/>
    <xf numFmtId="41" fontId="63" fillId="0" borderId="0" applyFont="0" applyFill="0" applyBorder="0" applyAlignment="0" applyProtection="0"/>
    <xf numFmtId="0" fontId="63" fillId="0" borderId="0"/>
    <xf numFmtId="43" fontId="63" fillId="0" borderId="0" applyFont="0" applyFill="0" applyBorder="0" applyAlignment="0" applyProtection="0"/>
    <xf numFmtId="0" fontId="63" fillId="0" borderId="0"/>
    <xf numFmtId="43" fontId="63" fillId="0" borderId="0" applyFont="0" applyFill="0" applyBorder="0" applyAlignment="0" applyProtection="0"/>
    <xf numFmtId="0" fontId="63" fillId="0" borderId="0"/>
    <xf numFmtId="43" fontId="63" fillId="0" borderId="0" applyFont="0" applyFill="0" applyBorder="0" applyAlignment="0" applyProtection="0"/>
    <xf numFmtId="41" fontId="63"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34" fillId="0" borderId="0" applyFont="0" applyFill="0" applyBorder="0" applyAlignment="0" applyProtection="0"/>
    <xf numFmtId="43" fontId="14" fillId="0" borderId="0" applyFont="0" applyFill="0" applyBorder="0" applyAlignment="0" applyProtection="0"/>
    <xf numFmtId="43" fontId="63" fillId="0" borderId="0" applyFont="0" applyFill="0" applyBorder="0" applyAlignment="0" applyProtection="0"/>
    <xf numFmtId="41"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30" fillId="0" borderId="0"/>
    <xf numFmtId="43" fontId="14" fillId="0" borderId="0" applyFont="0" applyFill="0" applyBorder="0" applyAlignment="0" applyProtection="0"/>
    <xf numFmtId="43" fontId="14" fillId="0" borderId="0"/>
    <xf numFmtId="43" fontId="30" fillId="0" borderId="0" applyFont="0" applyFill="0" applyBorder="0" applyAlignment="0" applyProtection="0"/>
    <xf numFmtId="43" fontId="30" fillId="0" borderId="0"/>
    <xf numFmtId="43" fontId="30"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1" fontId="30" fillId="0" borderId="0" applyFont="0" applyFill="0" applyBorder="0" applyAlignment="0" applyProtection="0"/>
    <xf numFmtId="43" fontId="65" fillId="0" borderId="0" applyFont="0" applyFill="0" applyBorder="0" applyAlignment="0" applyProtection="0"/>
    <xf numFmtId="43" fontId="14" fillId="0" borderId="0" applyFont="0" applyFill="0" applyBorder="0" applyAlignment="0" applyProtection="0"/>
    <xf numFmtId="41" fontId="30" fillId="0" borderId="0" applyFont="0" applyFill="0" applyBorder="0" applyAlignment="0" applyProtection="0"/>
    <xf numFmtId="41" fontId="30" fillId="0" borderId="0" applyFont="0" applyFill="0" applyBorder="0" applyAlignment="0" applyProtection="0"/>
    <xf numFmtId="41" fontId="62" fillId="0" borderId="0" applyFont="0" applyFill="0" applyBorder="0" applyAlignment="0" applyProtection="0"/>
    <xf numFmtId="41" fontId="62" fillId="0" borderId="0" applyFont="0" applyFill="0" applyBorder="0" applyAlignment="0" applyProtection="0"/>
    <xf numFmtId="41" fontId="64"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4"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14"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63" fillId="0" borderId="0" applyFont="0" applyFill="0" applyBorder="0" applyAlignment="0" applyProtection="0"/>
    <xf numFmtId="41" fontId="63" fillId="0" borderId="0" applyFont="0" applyFill="0" applyBorder="0" applyAlignment="0" applyProtection="0"/>
    <xf numFmtId="43" fontId="30" fillId="0" borderId="0" applyFont="0" applyFill="0" applyBorder="0" applyAlignment="0" applyProtection="0"/>
    <xf numFmtId="43" fontId="34" fillId="0" borderId="0" applyFont="0" applyFill="0" applyBorder="0" applyAlignment="0" applyProtection="0"/>
    <xf numFmtId="43" fontId="30" fillId="0" borderId="0" applyFont="0" applyFill="0" applyBorder="0" applyAlignment="0" applyProtection="0"/>
    <xf numFmtId="41" fontId="64" fillId="0" borderId="0" applyFont="0" applyFill="0" applyBorder="0" applyAlignment="0" applyProtection="0"/>
    <xf numFmtId="43" fontId="30" fillId="0" borderId="0" applyFont="0" applyFill="0" applyBorder="0" applyAlignment="0" applyProtection="0"/>
    <xf numFmtId="43" fontId="14" fillId="0" borderId="0" applyFont="0" applyFill="0" applyBorder="0" applyAlignment="0" applyProtection="0"/>
    <xf numFmtId="43" fontId="30"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xf numFmtId="43" fontId="30" fillId="0" borderId="0"/>
    <xf numFmtId="43" fontId="30" fillId="0" borderId="0"/>
    <xf numFmtId="43" fontId="34" fillId="0" borderId="0" applyFont="0" applyFill="0" applyBorder="0" applyAlignment="0" applyProtection="0"/>
    <xf numFmtId="43" fontId="65" fillId="0" borderId="0" applyFont="0" applyFill="0" applyBorder="0" applyAlignment="0" applyProtection="0"/>
    <xf numFmtId="43" fontId="14"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14" fillId="0" borderId="0" applyFont="0" applyFill="0" applyBorder="0" applyAlignment="0" applyProtection="0"/>
    <xf numFmtId="43" fontId="30" fillId="0" borderId="0"/>
    <xf numFmtId="43" fontId="30" fillId="0" borderId="0"/>
    <xf numFmtId="43" fontId="34" fillId="0" borderId="0" applyFont="0" applyFill="0" applyBorder="0" applyAlignment="0" applyProtection="0"/>
    <xf numFmtId="43" fontId="30" fillId="0" borderId="0" applyFont="0" applyFill="0" applyBorder="0" applyAlignment="0" applyProtection="0"/>
    <xf numFmtId="43" fontId="34" fillId="0" borderId="0" applyFont="0" applyFill="0" applyBorder="0" applyAlignment="0" applyProtection="0"/>
    <xf numFmtId="43" fontId="62" fillId="0" borderId="0" applyFont="0" applyFill="0" applyBorder="0" applyAlignment="0" applyProtection="0"/>
    <xf numFmtId="41" fontId="62"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6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6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65" fillId="0" borderId="0" applyFont="0" applyFill="0" applyBorder="0" applyAlignment="0" applyProtection="0"/>
    <xf numFmtId="43" fontId="30" fillId="0" borderId="0"/>
    <xf numFmtId="41" fontId="14" fillId="0" borderId="0" applyFont="0" applyFill="0" applyBorder="0" applyAlignment="0" applyProtection="0"/>
    <xf numFmtId="43" fontId="63" fillId="0" borderId="0" applyFont="0" applyFill="0" applyBorder="0" applyAlignment="0" applyProtection="0"/>
    <xf numFmtId="41"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34" fillId="0" borderId="0" applyFont="0" applyFill="0" applyBorder="0" applyAlignment="0" applyProtection="0"/>
    <xf numFmtId="43" fontId="14" fillId="28" borderId="0" applyNumberFormat="0" applyBorder="0" applyAlignment="0" applyProtection="0"/>
    <xf numFmtId="43" fontId="14" fillId="24" borderId="0" applyNumberFormat="0" applyBorder="0" applyAlignment="0" applyProtection="0"/>
    <xf numFmtId="43" fontId="14" fillId="20" borderId="0" applyNumberFormat="0" applyBorder="0" applyAlignment="0" applyProtection="0"/>
    <xf numFmtId="43" fontId="14" fillId="0" borderId="0"/>
    <xf numFmtId="43" fontId="14" fillId="20" borderId="0" applyNumberFormat="0" applyBorder="0" applyAlignment="0" applyProtection="0"/>
    <xf numFmtId="43" fontId="14" fillId="32" borderId="0" applyNumberFormat="0" applyBorder="0" applyAlignment="0" applyProtection="0"/>
    <xf numFmtId="43" fontId="14" fillId="32" borderId="0" applyNumberFormat="0" applyBorder="0" applyAlignment="0" applyProtection="0"/>
    <xf numFmtId="43" fontId="14" fillId="28" borderId="0" applyNumberFormat="0" applyBorder="0" applyAlignment="0" applyProtection="0"/>
    <xf numFmtId="43" fontId="14" fillId="24" borderId="0" applyNumberFormat="0" applyBorder="0" applyAlignment="0" applyProtection="0"/>
    <xf numFmtId="43" fontId="14" fillId="21" borderId="0" applyNumberFormat="0" applyBorder="0" applyAlignment="0" applyProtection="0"/>
    <xf numFmtId="43" fontId="15" fillId="34" borderId="0" applyNumberFormat="0" applyBorder="0" applyAlignment="0" applyProtection="0"/>
    <xf numFmtId="43" fontId="15" fillId="22" borderId="0" applyNumberFormat="0" applyBorder="0" applyAlignment="0" applyProtection="0"/>
    <xf numFmtId="43" fontId="14" fillId="33" borderId="0" applyNumberFormat="0" applyBorder="0" applyAlignment="0" applyProtection="0"/>
    <xf numFmtId="43" fontId="14" fillId="21" borderId="0" applyNumberFormat="0" applyBorder="0" applyAlignment="0" applyProtection="0"/>
    <xf numFmtId="43" fontId="15" fillId="34" borderId="0" applyNumberFormat="0" applyBorder="0" applyAlignment="0" applyProtection="0"/>
    <xf numFmtId="43" fontId="15" fillId="22" borderId="0" applyNumberFormat="0" applyBorder="0" applyAlignment="0" applyProtection="0"/>
    <xf numFmtId="43" fontId="14" fillId="33" borderId="0" applyNumberFormat="0" applyBorder="0" applyAlignment="0" applyProtection="0"/>
    <xf numFmtId="43" fontId="14" fillId="40" borderId="0" applyNumberFormat="0" applyBorder="0" applyAlignment="0" applyProtection="0"/>
    <xf numFmtId="43" fontId="15" fillId="30" borderId="0" applyNumberFormat="0" applyBorder="0" applyAlignment="0" applyProtection="0"/>
    <xf numFmtId="43" fontId="14" fillId="41" borderId="0" applyNumberFormat="0" applyBorder="0" applyAlignment="0" applyProtection="0"/>
    <xf numFmtId="43" fontId="14" fillId="29" borderId="0" applyNumberFormat="0" applyBorder="0" applyAlignment="0" applyProtection="0"/>
    <xf numFmtId="43" fontId="14" fillId="40" borderId="0" applyNumberFormat="0" applyBorder="0" applyAlignment="0" applyProtection="0"/>
    <xf numFmtId="43" fontId="15" fillId="30" borderId="0" applyNumberFormat="0" applyBorder="0" applyAlignment="0" applyProtection="0"/>
    <xf numFmtId="43" fontId="14" fillId="41" borderId="0" applyNumberFormat="0" applyBorder="0" applyAlignment="0" applyProtection="0"/>
    <xf numFmtId="43" fontId="14" fillId="29" borderId="0" applyNumberFormat="0" applyBorder="0" applyAlignment="0" applyProtection="0"/>
    <xf numFmtId="43" fontId="14" fillId="36" borderId="0" applyNumberFormat="0" applyBorder="0" applyAlignment="0" applyProtection="0"/>
    <xf numFmtId="43" fontId="15" fillId="26" borderId="0" applyNumberFormat="0" applyBorder="0" applyAlignment="0" applyProtection="0"/>
    <xf numFmtId="43" fontId="14" fillId="37" borderId="0" applyNumberFormat="0" applyBorder="0" applyAlignment="0" applyProtection="0"/>
    <xf numFmtId="43" fontId="14" fillId="25" borderId="0" applyNumberFormat="0" applyBorder="0" applyAlignment="0" applyProtection="0"/>
    <xf numFmtId="43" fontId="14" fillId="36" borderId="0" applyNumberFormat="0" applyBorder="0" applyAlignment="0" applyProtection="0"/>
    <xf numFmtId="43" fontId="15" fillId="26" borderId="0" applyNumberFormat="0" applyBorder="0" applyAlignment="0" applyProtection="0"/>
    <xf numFmtId="43" fontId="14" fillId="37" borderId="0" applyNumberFormat="0" applyBorder="0" applyAlignment="0" applyProtection="0"/>
    <xf numFmtId="43" fontId="14" fillId="25" borderId="0" applyNumberFormat="0" applyBorder="0" applyAlignment="0" applyProtection="0"/>
    <xf numFmtId="43" fontId="15" fillId="38" borderId="0" applyNumberFormat="0" applyBorder="0" applyAlignment="0" applyProtection="0"/>
    <xf numFmtId="43" fontId="15" fillId="38" borderId="0" applyNumberFormat="0" applyBorder="0" applyAlignment="0" applyProtection="0"/>
    <xf numFmtId="43" fontId="15" fillId="42" borderId="0" applyNumberFormat="0" applyBorder="0" applyAlignment="0" applyProtection="0"/>
    <xf numFmtId="43" fontId="15" fillId="42" borderId="0" applyNumberFormat="0" applyBorder="0" applyAlignment="0" applyProtection="0"/>
    <xf numFmtId="43" fontId="15" fillId="19" borderId="0" applyNumberFormat="0" applyBorder="0" applyAlignment="0" applyProtection="0"/>
    <xf numFmtId="43" fontId="15" fillId="19" borderId="0" applyNumberFormat="0" applyBorder="0" applyAlignment="0" applyProtection="0"/>
    <xf numFmtId="43" fontId="15" fillId="23" borderId="0" applyNumberFormat="0" applyBorder="0" applyAlignment="0" applyProtection="0"/>
    <xf numFmtId="43" fontId="15" fillId="23" borderId="0" applyNumberFormat="0" applyBorder="0" applyAlignment="0" applyProtection="0"/>
    <xf numFmtId="43" fontId="15" fillId="27" borderId="0" applyNumberFormat="0" applyBorder="0" applyAlignment="0" applyProtection="0"/>
    <xf numFmtId="43" fontId="15" fillId="27" borderId="0" applyNumberFormat="0" applyBorder="0" applyAlignment="0" applyProtection="0"/>
    <xf numFmtId="43" fontId="15" fillId="31" borderId="0" applyNumberFormat="0" applyBorder="0" applyAlignment="0" applyProtection="0"/>
    <xf numFmtId="43" fontId="15" fillId="31" borderId="0" applyNumberFormat="0" applyBorder="0" applyAlignment="0" applyProtection="0"/>
    <xf numFmtId="43" fontId="15" fillId="35" borderId="0" applyNumberFormat="0" applyBorder="0" applyAlignment="0" applyProtection="0"/>
    <xf numFmtId="43" fontId="15" fillId="35" borderId="0" applyNumberFormat="0" applyBorder="0" applyAlignment="0" applyProtection="0"/>
    <xf numFmtId="43" fontId="15" fillId="39" borderId="0" applyNumberFormat="0" applyBorder="0" applyAlignment="0" applyProtection="0"/>
    <xf numFmtId="43" fontId="15" fillId="39" borderId="0" applyNumberFormat="0" applyBorder="0" applyAlignment="0" applyProtection="0"/>
    <xf numFmtId="43" fontId="53" fillId="13" borderId="0" applyNumberFormat="0" applyBorder="0" applyAlignment="0" applyProtection="0"/>
    <xf numFmtId="43" fontId="53" fillId="13" borderId="0" applyNumberFormat="0" applyBorder="0" applyAlignment="0" applyProtection="0"/>
    <xf numFmtId="43" fontId="57" fillId="16" borderId="11" applyNumberFormat="0" applyAlignment="0" applyProtection="0"/>
    <xf numFmtId="43" fontId="57" fillId="16" borderId="11" applyNumberFormat="0" applyAlignment="0" applyProtection="0"/>
    <xf numFmtId="43" fontId="59" fillId="17" borderId="14" applyNumberFormat="0" applyAlignment="0" applyProtection="0"/>
    <xf numFmtId="43" fontId="59" fillId="17" borderId="14" applyNumberFormat="0" applyAlignment="0" applyProtection="0"/>
    <xf numFmtId="43" fontId="14" fillId="0" borderId="0" applyFont="0" applyFill="0" applyBorder="0" applyAlignment="0" applyProtection="0"/>
    <xf numFmtId="43" fontId="60" fillId="0" borderId="0" applyNumberFormat="0" applyFill="0" applyBorder="0" applyAlignment="0" applyProtection="0"/>
    <xf numFmtId="43" fontId="60" fillId="0" borderId="0" applyNumberFormat="0" applyFill="0" applyBorder="0" applyAlignment="0" applyProtection="0"/>
    <xf numFmtId="43" fontId="52" fillId="12" borderId="0" applyNumberFormat="0" applyBorder="0" applyAlignment="0" applyProtection="0"/>
    <xf numFmtId="43" fontId="52" fillId="12" borderId="0" applyNumberFormat="0" applyBorder="0" applyAlignment="0" applyProtection="0"/>
    <xf numFmtId="43" fontId="49" fillId="0" borderId="8" applyNumberFormat="0" applyFill="0" applyAlignment="0" applyProtection="0"/>
    <xf numFmtId="43" fontId="49" fillId="0" borderId="8" applyNumberFormat="0" applyFill="0" applyAlignment="0" applyProtection="0"/>
    <xf numFmtId="43" fontId="50" fillId="0" borderId="9" applyNumberFormat="0" applyFill="0" applyAlignment="0" applyProtection="0"/>
    <xf numFmtId="43" fontId="50" fillId="0" borderId="9" applyNumberFormat="0" applyFill="0" applyAlignment="0" applyProtection="0"/>
    <xf numFmtId="43" fontId="51" fillId="0" borderId="10" applyNumberFormat="0" applyFill="0" applyAlignment="0" applyProtection="0"/>
    <xf numFmtId="43" fontId="51" fillId="0" borderId="10" applyNumberFormat="0" applyFill="0" applyAlignment="0" applyProtection="0"/>
    <xf numFmtId="43" fontId="51" fillId="0" borderId="0" applyNumberFormat="0" applyFill="0" applyBorder="0" applyAlignment="0" applyProtection="0"/>
    <xf numFmtId="43" fontId="51" fillId="0" borderId="0" applyNumberFormat="0" applyFill="0" applyBorder="0" applyAlignment="0" applyProtection="0"/>
    <xf numFmtId="43" fontId="55" fillId="15" borderId="11" applyNumberFormat="0" applyAlignment="0" applyProtection="0"/>
    <xf numFmtId="43" fontId="55" fillId="15" borderId="11" applyNumberFormat="0" applyAlignment="0" applyProtection="0"/>
    <xf numFmtId="43" fontId="58" fillId="0" borderId="13" applyNumberFormat="0" applyFill="0" applyAlignment="0" applyProtection="0"/>
    <xf numFmtId="43" fontId="58" fillId="0" borderId="13" applyNumberFormat="0" applyFill="0" applyAlignment="0" applyProtection="0"/>
    <xf numFmtId="43" fontId="54" fillId="14" borderId="0" applyNumberFormat="0" applyBorder="0" applyAlignment="0" applyProtection="0"/>
    <xf numFmtId="43" fontId="54" fillId="14" borderId="0" applyNumberFormat="0" applyBorder="0" applyAlignment="0" applyProtection="0"/>
    <xf numFmtId="43" fontId="30" fillId="0" borderId="0"/>
    <xf numFmtId="43" fontId="30" fillId="0" borderId="0"/>
    <xf numFmtId="43" fontId="30" fillId="0" borderId="0"/>
    <xf numFmtId="43" fontId="30" fillId="0" borderId="0"/>
    <xf numFmtId="43" fontId="30" fillId="0" borderId="0"/>
    <xf numFmtId="43" fontId="30" fillId="0" borderId="0"/>
    <xf numFmtId="43" fontId="30" fillId="0" borderId="0"/>
    <xf numFmtId="43" fontId="30" fillId="0" borderId="0"/>
    <xf numFmtId="43" fontId="30" fillId="0" borderId="0"/>
    <xf numFmtId="43" fontId="30" fillId="0" borderId="0"/>
    <xf numFmtId="43" fontId="30" fillId="0" borderId="0"/>
    <xf numFmtId="43" fontId="30" fillId="0" borderId="0"/>
    <xf numFmtId="43" fontId="30" fillId="0" borderId="0"/>
    <xf numFmtId="43" fontId="30" fillId="0" borderId="0"/>
    <xf numFmtId="43" fontId="30" fillId="0" borderId="0"/>
    <xf numFmtId="43" fontId="14" fillId="0" borderId="0"/>
    <xf numFmtId="43" fontId="14" fillId="0" borderId="0"/>
    <xf numFmtId="43" fontId="14" fillId="0" borderId="0"/>
    <xf numFmtId="43" fontId="14" fillId="0" borderId="0"/>
    <xf numFmtId="43" fontId="14" fillId="0" borderId="0"/>
    <xf numFmtId="43" fontId="14" fillId="0" borderId="0"/>
    <xf numFmtId="43" fontId="14" fillId="0" borderId="0"/>
    <xf numFmtId="43" fontId="14" fillId="0" borderId="0"/>
    <xf numFmtId="43" fontId="14" fillId="0" borderId="0"/>
    <xf numFmtId="43" fontId="14" fillId="0" borderId="0"/>
    <xf numFmtId="43" fontId="14" fillId="0" borderId="0"/>
    <xf numFmtId="43" fontId="14" fillId="0" borderId="0"/>
    <xf numFmtId="43" fontId="14" fillId="0" borderId="0"/>
    <xf numFmtId="43" fontId="14" fillId="0" borderId="0"/>
    <xf numFmtId="43" fontId="14" fillId="0" borderId="0"/>
    <xf numFmtId="43" fontId="14" fillId="0" borderId="0"/>
    <xf numFmtId="43" fontId="14" fillId="0" borderId="0"/>
    <xf numFmtId="43" fontId="30" fillId="0" borderId="0"/>
    <xf numFmtId="43" fontId="30" fillId="0" borderId="0"/>
    <xf numFmtId="43" fontId="14" fillId="0" borderId="0"/>
    <xf numFmtId="43" fontId="14" fillId="0" borderId="0"/>
    <xf numFmtId="43" fontId="14" fillId="0" borderId="0"/>
    <xf numFmtId="43" fontId="14" fillId="0" borderId="0"/>
    <xf numFmtId="43" fontId="14" fillId="0" borderId="0"/>
    <xf numFmtId="43" fontId="14" fillId="0" borderId="0"/>
    <xf numFmtId="43" fontId="30" fillId="0" borderId="0"/>
    <xf numFmtId="43" fontId="30" fillId="0" borderId="0"/>
    <xf numFmtId="43" fontId="14" fillId="0" borderId="0"/>
    <xf numFmtId="43" fontId="14" fillId="0" borderId="0"/>
    <xf numFmtId="43" fontId="30" fillId="0" borderId="0"/>
    <xf numFmtId="43" fontId="30" fillId="0" borderId="0"/>
    <xf numFmtId="43" fontId="30" fillId="0" borderId="0"/>
    <xf numFmtId="43" fontId="30" fillId="0" borderId="0"/>
    <xf numFmtId="43" fontId="30" fillId="0" borderId="0"/>
    <xf numFmtId="43" fontId="30" fillId="0" borderId="0"/>
    <xf numFmtId="43" fontId="30" fillId="0" borderId="0"/>
    <xf numFmtId="43" fontId="30" fillId="0" borderId="0"/>
    <xf numFmtId="43" fontId="30" fillId="0" borderId="0"/>
    <xf numFmtId="43" fontId="30" fillId="0" borderId="0"/>
    <xf numFmtId="43" fontId="30" fillId="0" borderId="0"/>
    <xf numFmtId="43" fontId="30" fillId="0" borderId="0"/>
    <xf numFmtId="43" fontId="30" fillId="0" borderId="0"/>
    <xf numFmtId="43" fontId="30" fillId="0" borderId="0"/>
    <xf numFmtId="43" fontId="30" fillId="0" borderId="0"/>
    <xf numFmtId="43" fontId="30" fillId="0" borderId="0"/>
    <xf numFmtId="43" fontId="30" fillId="0" borderId="0"/>
    <xf numFmtId="43" fontId="30" fillId="0" borderId="0"/>
    <xf numFmtId="43" fontId="30" fillId="0" borderId="0"/>
    <xf numFmtId="43" fontId="30" fillId="0" borderId="0"/>
    <xf numFmtId="43" fontId="30" fillId="0" borderId="0"/>
    <xf numFmtId="43" fontId="30" fillId="0" borderId="0"/>
    <xf numFmtId="43" fontId="30" fillId="0" borderId="0"/>
    <xf numFmtId="43" fontId="30" fillId="0" borderId="0"/>
    <xf numFmtId="43" fontId="14" fillId="0" borderId="0"/>
    <xf numFmtId="43" fontId="30" fillId="0" borderId="0"/>
    <xf numFmtId="43" fontId="30" fillId="0" borderId="0"/>
    <xf numFmtId="43" fontId="14" fillId="0" borderId="0"/>
    <xf numFmtId="43" fontId="34" fillId="18" borderId="15" applyNumberFormat="0" applyFont="0" applyAlignment="0" applyProtection="0"/>
    <xf numFmtId="43" fontId="34" fillId="18" borderId="15" applyNumberFormat="0" applyFont="0" applyAlignment="0" applyProtection="0"/>
    <xf numFmtId="43" fontId="34" fillId="18" borderId="15" applyNumberFormat="0" applyFont="0" applyAlignment="0" applyProtection="0"/>
    <xf numFmtId="43" fontId="34" fillId="18" borderId="15" applyNumberFormat="0" applyFont="0" applyAlignment="0" applyProtection="0"/>
    <xf numFmtId="43" fontId="34" fillId="18" borderId="15" applyNumberFormat="0" applyFont="0" applyAlignment="0" applyProtection="0"/>
    <xf numFmtId="43" fontId="34" fillId="18" borderId="15" applyNumberFormat="0" applyFont="0" applyAlignment="0" applyProtection="0"/>
    <xf numFmtId="43" fontId="34" fillId="18" borderId="15" applyNumberFormat="0" applyFont="0" applyAlignment="0" applyProtection="0"/>
    <xf numFmtId="43" fontId="34" fillId="18" borderId="15" applyNumberFormat="0" applyFont="0" applyAlignment="0" applyProtection="0"/>
    <xf numFmtId="43" fontId="34" fillId="18" borderId="15" applyNumberFormat="0" applyFont="0" applyAlignment="0" applyProtection="0"/>
    <xf numFmtId="43" fontId="34" fillId="18" borderId="15" applyNumberFormat="0" applyFont="0" applyAlignment="0" applyProtection="0"/>
    <xf numFmtId="43" fontId="34" fillId="18" borderId="15" applyNumberFormat="0" applyFont="0" applyAlignment="0" applyProtection="0"/>
    <xf numFmtId="43" fontId="34" fillId="18" borderId="15" applyNumberFormat="0" applyFont="0" applyAlignment="0" applyProtection="0"/>
    <xf numFmtId="43" fontId="34" fillId="18" borderId="15" applyNumberFormat="0" applyFont="0" applyAlignment="0" applyProtection="0"/>
    <xf numFmtId="43" fontId="34" fillId="18" borderId="15" applyNumberFormat="0" applyFont="0" applyAlignment="0" applyProtection="0"/>
    <xf numFmtId="43" fontId="34" fillId="18" borderId="15" applyNumberFormat="0" applyFont="0" applyAlignment="0" applyProtection="0"/>
    <xf numFmtId="43" fontId="34" fillId="18" borderId="15" applyNumberFormat="0" applyFont="0" applyAlignment="0" applyProtection="0"/>
    <xf numFmtId="43" fontId="34" fillId="18" borderId="15" applyNumberFormat="0" applyFont="0" applyAlignment="0" applyProtection="0"/>
    <xf numFmtId="43" fontId="34" fillId="18" borderId="15" applyNumberFormat="0" applyFont="0" applyAlignment="0" applyProtection="0"/>
    <xf numFmtId="43" fontId="56" fillId="16" borderId="12" applyNumberFormat="0" applyAlignment="0" applyProtection="0"/>
    <xf numFmtId="43" fontId="56" fillId="16" borderId="12" applyNumberFormat="0" applyAlignment="0" applyProtection="0"/>
    <xf numFmtId="43" fontId="14"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61" fillId="0" borderId="0" applyNumberFormat="0" applyFill="0" applyBorder="0" applyAlignment="0" applyProtection="0"/>
    <xf numFmtId="43" fontId="61" fillId="0" borderId="0" applyNumberFormat="0" applyFill="0" applyBorder="0" applyAlignment="0" applyProtection="0"/>
    <xf numFmtId="43" fontId="35" fillId="0" borderId="16" applyNumberFormat="0" applyFill="0" applyAlignment="0" applyProtection="0"/>
    <xf numFmtId="43" fontId="35" fillId="0" borderId="16" applyNumberFormat="0" applyFill="0" applyAlignment="0" applyProtection="0"/>
    <xf numFmtId="43" fontId="47" fillId="0" borderId="0" applyNumberFormat="0" applyFill="0" applyBorder="0" applyAlignment="0" applyProtection="0"/>
    <xf numFmtId="43" fontId="47" fillId="0" borderId="0" applyNumberFormat="0" applyFill="0" applyBorder="0" applyAlignment="0" applyProtection="0"/>
    <xf numFmtId="43" fontId="14" fillId="0" borderId="0"/>
    <xf numFmtId="43" fontId="14" fillId="0" borderId="0"/>
    <xf numFmtId="43" fontId="14" fillId="0" borderId="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1"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30" fillId="0" borderId="0"/>
    <xf numFmtId="43" fontId="14" fillId="0" borderId="0" applyFont="0" applyFill="0" applyBorder="0" applyAlignment="0" applyProtection="0"/>
    <xf numFmtId="43" fontId="14" fillId="0" borderId="0"/>
    <xf numFmtId="43" fontId="30" fillId="0" borderId="0" applyFont="0" applyFill="0" applyBorder="0" applyAlignment="0" applyProtection="0"/>
    <xf numFmtId="43" fontId="30" fillId="0" borderId="0"/>
    <xf numFmtId="43" fontId="30"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1" fontId="30" fillId="0" borderId="0" applyFont="0" applyFill="0" applyBorder="0" applyAlignment="0" applyProtection="0"/>
    <xf numFmtId="43" fontId="65" fillId="0" borderId="0" applyFont="0" applyFill="0" applyBorder="0" applyAlignment="0" applyProtection="0"/>
    <xf numFmtId="43" fontId="14" fillId="0" borderId="0" applyFont="0" applyFill="0" applyBorder="0" applyAlignment="0" applyProtection="0"/>
    <xf numFmtId="41" fontId="30" fillId="0" borderId="0" applyFont="0" applyFill="0" applyBorder="0" applyAlignment="0" applyProtection="0"/>
    <xf numFmtId="41" fontId="30" fillId="0" borderId="0" applyFont="0" applyFill="0" applyBorder="0" applyAlignment="0" applyProtection="0"/>
    <xf numFmtId="41" fontId="62" fillId="0" borderId="0" applyFont="0" applyFill="0" applyBorder="0" applyAlignment="0" applyProtection="0"/>
    <xf numFmtId="41" fontId="62" fillId="0" borderId="0" applyFont="0" applyFill="0" applyBorder="0" applyAlignment="0" applyProtection="0"/>
    <xf numFmtId="41" fontId="64"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4"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14"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63" fillId="0" borderId="0" applyFont="0" applyFill="0" applyBorder="0" applyAlignment="0" applyProtection="0"/>
    <xf numFmtId="41" fontId="63" fillId="0" borderId="0" applyFont="0" applyFill="0" applyBorder="0" applyAlignment="0" applyProtection="0"/>
    <xf numFmtId="43" fontId="30" fillId="0" borderId="0" applyFont="0" applyFill="0" applyBorder="0" applyAlignment="0" applyProtection="0"/>
    <xf numFmtId="43" fontId="34" fillId="0" borderId="0" applyFont="0" applyFill="0" applyBorder="0" applyAlignment="0" applyProtection="0"/>
    <xf numFmtId="43" fontId="30" fillId="0" borderId="0" applyFont="0" applyFill="0" applyBorder="0" applyAlignment="0" applyProtection="0"/>
    <xf numFmtId="41" fontId="64" fillId="0" borderId="0" applyFont="0" applyFill="0" applyBorder="0" applyAlignment="0" applyProtection="0"/>
    <xf numFmtId="43" fontId="30" fillId="0" borderId="0" applyFont="0" applyFill="0" applyBorder="0" applyAlignment="0" applyProtection="0"/>
    <xf numFmtId="43" fontId="14" fillId="0" borderId="0" applyFont="0" applyFill="0" applyBorder="0" applyAlignment="0" applyProtection="0"/>
    <xf numFmtId="43" fontId="30"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xf numFmtId="43" fontId="30" fillId="0" borderId="0"/>
    <xf numFmtId="43" fontId="30" fillId="0" borderId="0"/>
    <xf numFmtId="43" fontId="34" fillId="0" borderId="0" applyFont="0" applyFill="0" applyBorder="0" applyAlignment="0" applyProtection="0"/>
    <xf numFmtId="43" fontId="65" fillId="0" borderId="0" applyFont="0" applyFill="0" applyBorder="0" applyAlignment="0" applyProtection="0"/>
    <xf numFmtId="43" fontId="14"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14" fillId="0" borderId="0" applyFont="0" applyFill="0" applyBorder="0" applyAlignment="0" applyProtection="0"/>
    <xf numFmtId="43" fontId="30" fillId="0" borderId="0"/>
    <xf numFmtId="43" fontId="30" fillId="0" borderId="0"/>
    <xf numFmtId="43" fontId="34" fillId="0" borderId="0" applyFont="0" applyFill="0" applyBorder="0" applyAlignment="0" applyProtection="0"/>
    <xf numFmtId="43" fontId="30" fillId="0" borderId="0" applyFont="0" applyFill="0" applyBorder="0" applyAlignment="0" applyProtection="0"/>
    <xf numFmtId="43" fontId="34" fillId="0" borderId="0" applyFont="0" applyFill="0" applyBorder="0" applyAlignment="0" applyProtection="0"/>
    <xf numFmtId="43" fontId="62" fillId="0" borderId="0" applyFont="0" applyFill="0" applyBorder="0" applyAlignment="0" applyProtection="0"/>
    <xf numFmtId="41" fontId="62"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6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6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65" fillId="0" borderId="0" applyFont="0" applyFill="0" applyBorder="0" applyAlignment="0" applyProtection="0"/>
    <xf numFmtId="43" fontId="30" fillId="0" borderId="0"/>
    <xf numFmtId="41" fontId="14" fillId="0" borderId="0" applyFont="0" applyFill="0" applyBorder="0" applyAlignment="0" applyProtection="0"/>
    <xf numFmtId="43" fontId="63" fillId="0" borderId="0" applyFont="0" applyFill="0" applyBorder="0" applyAlignment="0" applyProtection="0"/>
    <xf numFmtId="41"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34" fillId="0" borderId="0" applyFont="0" applyFill="0" applyBorder="0" applyAlignment="0" applyProtection="0"/>
    <xf numFmtId="43" fontId="14" fillId="0" borderId="0" applyFont="0" applyFill="0" applyBorder="0" applyAlignment="0" applyProtection="0"/>
    <xf numFmtId="43" fontId="63" fillId="0" borderId="0" applyFont="0" applyFill="0" applyBorder="0" applyAlignment="0" applyProtection="0"/>
    <xf numFmtId="41"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30" fillId="0" borderId="0"/>
    <xf numFmtId="43" fontId="14" fillId="0" borderId="0" applyFont="0" applyFill="0" applyBorder="0" applyAlignment="0" applyProtection="0"/>
    <xf numFmtId="43" fontId="14" fillId="0" borderId="0"/>
    <xf numFmtId="43" fontId="30" fillId="0" borderId="0" applyFont="0" applyFill="0" applyBorder="0" applyAlignment="0" applyProtection="0"/>
    <xf numFmtId="43" fontId="30" fillId="0" borderId="0"/>
    <xf numFmtId="43" fontId="30"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1" fontId="30" fillId="0" borderId="0" applyFont="0" applyFill="0" applyBorder="0" applyAlignment="0" applyProtection="0"/>
    <xf numFmtId="43" fontId="65" fillId="0" borderId="0" applyFont="0" applyFill="0" applyBorder="0" applyAlignment="0" applyProtection="0"/>
    <xf numFmtId="43" fontId="14" fillId="0" borderId="0" applyFont="0" applyFill="0" applyBorder="0" applyAlignment="0" applyProtection="0"/>
    <xf numFmtId="41" fontId="30" fillId="0" borderId="0" applyFont="0" applyFill="0" applyBorder="0" applyAlignment="0" applyProtection="0"/>
    <xf numFmtId="41" fontId="30" fillId="0" borderId="0" applyFont="0" applyFill="0" applyBorder="0" applyAlignment="0" applyProtection="0"/>
    <xf numFmtId="41" fontId="62" fillId="0" borderId="0" applyFont="0" applyFill="0" applyBorder="0" applyAlignment="0" applyProtection="0"/>
    <xf numFmtId="41" fontId="62" fillId="0" borderId="0" applyFont="0" applyFill="0" applyBorder="0" applyAlignment="0" applyProtection="0"/>
    <xf numFmtId="41" fontId="64"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4"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14"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63" fillId="0" borderId="0" applyFont="0" applyFill="0" applyBorder="0" applyAlignment="0" applyProtection="0"/>
    <xf numFmtId="41" fontId="63" fillId="0" borderId="0" applyFont="0" applyFill="0" applyBorder="0" applyAlignment="0" applyProtection="0"/>
    <xf numFmtId="43" fontId="30" fillId="0" borderId="0" applyFont="0" applyFill="0" applyBorder="0" applyAlignment="0" applyProtection="0"/>
    <xf numFmtId="43" fontId="34" fillId="0" borderId="0" applyFont="0" applyFill="0" applyBorder="0" applyAlignment="0" applyProtection="0"/>
    <xf numFmtId="43" fontId="30" fillId="0" borderId="0" applyFont="0" applyFill="0" applyBorder="0" applyAlignment="0" applyProtection="0"/>
    <xf numFmtId="41" fontId="64" fillId="0" borderId="0" applyFont="0" applyFill="0" applyBorder="0" applyAlignment="0" applyProtection="0"/>
    <xf numFmtId="43" fontId="30" fillId="0" borderId="0" applyFont="0" applyFill="0" applyBorder="0" applyAlignment="0" applyProtection="0"/>
    <xf numFmtId="43" fontId="14" fillId="0" borderId="0" applyFont="0" applyFill="0" applyBorder="0" applyAlignment="0" applyProtection="0"/>
    <xf numFmtId="43" fontId="30"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xf numFmtId="43" fontId="30" fillId="0" borderId="0"/>
    <xf numFmtId="43" fontId="30" fillId="0" borderId="0"/>
    <xf numFmtId="43" fontId="34" fillId="0" borderId="0" applyFont="0" applyFill="0" applyBorder="0" applyAlignment="0" applyProtection="0"/>
    <xf numFmtId="43" fontId="65" fillId="0" borderId="0" applyFont="0" applyFill="0" applyBorder="0" applyAlignment="0" applyProtection="0"/>
    <xf numFmtId="43" fontId="14"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14" fillId="0" borderId="0" applyFont="0" applyFill="0" applyBorder="0" applyAlignment="0" applyProtection="0"/>
    <xf numFmtId="43" fontId="30" fillId="0" borderId="0"/>
    <xf numFmtId="43" fontId="30" fillId="0" borderId="0"/>
    <xf numFmtId="43" fontId="34" fillId="0" borderId="0" applyFont="0" applyFill="0" applyBorder="0" applyAlignment="0" applyProtection="0"/>
    <xf numFmtId="43" fontId="30" fillId="0" borderId="0" applyFont="0" applyFill="0" applyBorder="0" applyAlignment="0" applyProtection="0"/>
    <xf numFmtId="43" fontId="34" fillId="0" borderId="0" applyFont="0" applyFill="0" applyBorder="0" applyAlignment="0" applyProtection="0"/>
    <xf numFmtId="43" fontId="62" fillId="0" borderId="0" applyFont="0" applyFill="0" applyBorder="0" applyAlignment="0" applyProtection="0"/>
    <xf numFmtId="41" fontId="62"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6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6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65" fillId="0" borderId="0" applyFont="0" applyFill="0" applyBorder="0" applyAlignment="0" applyProtection="0"/>
    <xf numFmtId="43" fontId="30" fillId="0" borderId="0"/>
    <xf numFmtId="41" fontId="14" fillId="0" borderId="0" applyFont="0" applyFill="0" applyBorder="0" applyAlignment="0" applyProtection="0"/>
    <xf numFmtId="43" fontId="63" fillId="0" borderId="0" applyFont="0" applyFill="0" applyBorder="0" applyAlignment="0" applyProtection="0"/>
    <xf numFmtId="41"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34"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1"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1"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1" fontId="63"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1" fontId="14"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1"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1" fontId="62" fillId="0" borderId="0" applyFont="0" applyFill="0" applyBorder="0" applyAlignment="0" applyProtection="0"/>
    <xf numFmtId="43" fontId="30" fillId="0" borderId="0" applyFont="0" applyFill="0" applyBorder="0" applyAlignment="0" applyProtection="0"/>
    <xf numFmtId="43" fontId="14"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14"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xf numFmtId="43" fontId="14" fillId="0" borderId="0"/>
    <xf numFmtId="43" fontId="30" fillId="0" borderId="0"/>
    <xf numFmtId="43" fontId="30" fillId="0" borderId="0"/>
    <xf numFmtId="41" fontId="30" fillId="0" borderId="0" applyFont="0" applyFill="0" applyBorder="0" applyAlignment="0" applyProtection="0"/>
    <xf numFmtId="41" fontId="63" fillId="0" borderId="0" applyFont="0" applyFill="0" applyBorder="0" applyAlignment="0" applyProtection="0"/>
    <xf numFmtId="41" fontId="62" fillId="0" borderId="0" applyFont="0" applyFill="0" applyBorder="0" applyAlignment="0" applyProtection="0"/>
    <xf numFmtId="41" fontId="64" fillId="0" borderId="0" applyFont="0" applyFill="0" applyBorder="0" applyAlignment="0" applyProtection="0"/>
    <xf numFmtId="41"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63" fillId="0" borderId="0" applyFont="0" applyFill="0" applyBorder="0" applyAlignment="0" applyProtection="0"/>
    <xf numFmtId="43" fontId="14"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14" fillId="0" borderId="0" applyFont="0" applyFill="0" applyBorder="0" applyAlignment="0" applyProtection="0"/>
    <xf numFmtId="43" fontId="34" fillId="0" borderId="0" applyFont="0" applyFill="0" applyBorder="0" applyAlignment="0" applyProtection="0"/>
    <xf numFmtId="43" fontId="30" fillId="0" borderId="0" applyFont="0" applyFill="0" applyBorder="0" applyAlignment="0" applyProtection="0"/>
    <xf numFmtId="43" fontId="34" fillId="0" borderId="0" applyFont="0" applyFill="0" applyBorder="0" applyAlignment="0" applyProtection="0"/>
    <xf numFmtId="43" fontId="30" fillId="0" borderId="0" applyFont="0" applyFill="0" applyBorder="0" applyAlignment="0" applyProtection="0"/>
    <xf numFmtId="43" fontId="65"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30" fillId="0" borderId="0"/>
    <xf numFmtId="43" fontId="14" fillId="0" borderId="0" applyFont="0" applyFill="0" applyBorder="0" applyAlignment="0" applyProtection="0"/>
    <xf numFmtId="43" fontId="14" fillId="0" borderId="0" applyFont="0" applyFill="0" applyBorder="0" applyAlignment="0" applyProtection="0"/>
    <xf numFmtId="43" fontId="30" fillId="0" borderId="0"/>
    <xf numFmtId="43" fontId="30" fillId="0" borderId="0"/>
    <xf numFmtId="43" fontId="14" fillId="0" borderId="0" applyFont="0" applyFill="0" applyBorder="0" applyAlignment="0" applyProtection="0"/>
    <xf numFmtId="43" fontId="14" fillId="0" borderId="0" applyFont="0" applyFill="0" applyBorder="0" applyAlignment="0" applyProtection="0"/>
    <xf numFmtId="43" fontId="34" fillId="0" borderId="0" applyFont="0" applyFill="0" applyBorder="0" applyAlignment="0" applyProtection="0"/>
    <xf numFmtId="43" fontId="30" fillId="0" borderId="0" applyFont="0" applyFill="0" applyBorder="0" applyAlignment="0" applyProtection="0"/>
    <xf numFmtId="43" fontId="34" fillId="0" borderId="0" applyFont="0" applyFill="0" applyBorder="0" applyAlignment="0" applyProtection="0"/>
    <xf numFmtId="43" fontId="62" fillId="0" borderId="0" applyFont="0" applyFill="0" applyBorder="0" applyAlignment="0" applyProtection="0"/>
    <xf numFmtId="41" fontId="64" fillId="0" borderId="0" applyFont="0" applyFill="0" applyBorder="0" applyAlignment="0" applyProtection="0"/>
    <xf numFmtId="41" fontId="62"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6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64" fillId="0" borderId="0" applyFont="0" applyFill="0" applyBorder="0" applyAlignment="0" applyProtection="0"/>
    <xf numFmtId="43" fontId="30" fillId="0" borderId="0"/>
    <xf numFmtId="43" fontId="14" fillId="28" borderId="0" applyNumberFormat="0" applyBorder="0" applyAlignment="0" applyProtection="0"/>
    <xf numFmtId="43" fontId="14" fillId="24" borderId="0" applyNumberFormat="0" applyBorder="0" applyAlignment="0" applyProtection="0"/>
    <xf numFmtId="43" fontId="14" fillId="20" borderId="0" applyNumberFormat="0" applyBorder="0" applyAlignment="0" applyProtection="0"/>
    <xf numFmtId="43" fontId="14" fillId="0" borderId="0"/>
    <xf numFmtId="43" fontId="14" fillId="20" borderId="0" applyNumberFormat="0" applyBorder="0" applyAlignment="0" applyProtection="0"/>
    <xf numFmtId="43" fontId="14" fillId="32" borderId="0" applyNumberFormat="0" applyBorder="0" applyAlignment="0" applyProtection="0"/>
    <xf numFmtId="43" fontId="14" fillId="32" borderId="0" applyNumberFormat="0" applyBorder="0" applyAlignment="0" applyProtection="0"/>
    <xf numFmtId="43" fontId="14" fillId="28" borderId="0" applyNumberFormat="0" applyBorder="0" applyAlignment="0" applyProtection="0"/>
    <xf numFmtId="43" fontId="14" fillId="24" borderId="0" applyNumberFormat="0" applyBorder="0" applyAlignment="0" applyProtection="0"/>
    <xf numFmtId="43" fontId="14" fillId="21" borderId="0" applyNumberFormat="0" applyBorder="0" applyAlignment="0" applyProtection="0"/>
    <xf numFmtId="43" fontId="15" fillId="34" borderId="0" applyNumberFormat="0" applyBorder="0" applyAlignment="0" applyProtection="0"/>
    <xf numFmtId="43" fontId="15" fillId="22" borderId="0" applyNumberFormat="0" applyBorder="0" applyAlignment="0" applyProtection="0"/>
    <xf numFmtId="43" fontId="14" fillId="33" borderId="0" applyNumberFormat="0" applyBorder="0" applyAlignment="0" applyProtection="0"/>
    <xf numFmtId="43" fontId="14" fillId="21" borderId="0" applyNumberFormat="0" applyBorder="0" applyAlignment="0" applyProtection="0"/>
    <xf numFmtId="43" fontId="15" fillId="34" borderId="0" applyNumberFormat="0" applyBorder="0" applyAlignment="0" applyProtection="0"/>
    <xf numFmtId="43" fontId="15" fillId="22" borderId="0" applyNumberFormat="0" applyBorder="0" applyAlignment="0" applyProtection="0"/>
    <xf numFmtId="43" fontId="14" fillId="33" borderId="0" applyNumberFormat="0" applyBorder="0" applyAlignment="0" applyProtection="0"/>
    <xf numFmtId="43" fontId="14" fillId="40" borderId="0" applyNumberFormat="0" applyBorder="0" applyAlignment="0" applyProtection="0"/>
    <xf numFmtId="43" fontId="15" fillId="30" borderId="0" applyNumberFormat="0" applyBorder="0" applyAlignment="0" applyProtection="0"/>
    <xf numFmtId="43" fontId="14" fillId="41" borderId="0" applyNumberFormat="0" applyBorder="0" applyAlignment="0" applyProtection="0"/>
    <xf numFmtId="43" fontId="14" fillId="29" borderId="0" applyNumberFormat="0" applyBorder="0" applyAlignment="0" applyProtection="0"/>
    <xf numFmtId="43" fontId="14" fillId="40" borderId="0" applyNumberFormat="0" applyBorder="0" applyAlignment="0" applyProtection="0"/>
    <xf numFmtId="43" fontId="15" fillId="30" borderId="0" applyNumberFormat="0" applyBorder="0" applyAlignment="0" applyProtection="0"/>
    <xf numFmtId="43" fontId="14" fillId="41" borderId="0" applyNumberFormat="0" applyBorder="0" applyAlignment="0" applyProtection="0"/>
    <xf numFmtId="43" fontId="14" fillId="29" borderId="0" applyNumberFormat="0" applyBorder="0" applyAlignment="0" applyProtection="0"/>
    <xf numFmtId="43" fontId="14" fillId="36" borderId="0" applyNumberFormat="0" applyBorder="0" applyAlignment="0" applyProtection="0"/>
    <xf numFmtId="43" fontId="15" fillId="26" borderId="0" applyNumberFormat="0" applyBorder="0" applyAlignment="0" applyProtection="0"/>
    <xf numFmtId="43" fontId="14" fillId="37" borderId="0" applyNumberFormat="0" applyBorder="0" applyAlignment="0" applyProtection="0"/>
    <xf numFmtId="43" fontId="14" fillId="25" borderId="0" applyNumberFormat="0" applyBorder="0" applyAlignment="0" applyProtection="0"/>
    <xf numFmtId="43" fontId="14" fillId="36" borderId="0" applyNumberFormat="0" applyBorder="0" applyAlignment="0" applyProtection="0"/>
    <xf numFmtId="43" fontId="15" fillId="26" borderId="0" applyNumberFormat="0" applyBorder="0" applyAlignment="0" applyProtection="0"/>
    <xf numFmtId="43" fontId="14" fillId="37" borderId="0" applyNumberFormat="0" applyBorder="0" applyAlignment="0" applyProtection="0"/>
    <xf numFmtId="43" fontId="14" fillId="25" borderId="0" applyNumberFormat="0" applyBorder="0" applyAlignment="0" applyProtection="0"/>
    <xf numFmtId="43" fontId="15" fillId="38" borderId="0" applyNumberFormat="0" applyBorder="0" applyAlignment="0" applyProtection="0"/>
    <xf numFmtId="43" fontId="15" fillId="38" borderId="0" applyNumberFormat="0" applyBorder="0" applyAlignment="0" applyProtection="0"/>
    <xf numFmtId="43" fontId="15" fillId="42" borderId="0" applyNumberFormat="0" applyBorder="0" applyAlignment="0" applyProtection="0"/>
    <xf numFmtId="43" fontId="15" fillId="42" borderId="0" applyNumberFormat="0" applyBorder="0" applyAlignment="0" applyProtection="0"/>
    <xf numFmtId="43" fontId="15" fillId="19" borderId="0" applyNumberFormat="0" applyBorder="0" applyAlignment="0" applyProtection="0"/>
    <xf numFmtId="43" fontId="15" fillId="19" borderId="0" applyNumberFormat="0" applyBorder="0" applyAlignment="0" applyProtection="0"/>
    <xf numFmtId="43" fontId="15" fillId="23" borderId="0" applyNumberFormat="0" applyBorder="0" applyAlignment="0" applyProtection="0"/>
    <xf numFmtId="43" fontId="15" fillId="23" borderId="0" applyNumberFormat="0" applyBorder="0" applyAlignment="0" applyProtection="0"/>
    <xf numFmtId="43" fontId="15" fillId="27" borderId="0" applyNumberFormat="0" applyBorder="0" applyAlignment="0" applyProtection="0"/>
    <xf numFmtId="43" fontId="15" fillId="27" borderId="0" applyNumberFormat="0" applyBorder="0" applyAlignment="0" applyProtection="0"/>
    <xf numFmtId="43" fontId="15" fillId="31" borderId="0" applyNumberFormat="0" applyBorder="0" applyAlignment="0" applyProtection="0"/>
    <xf numFmtId="43" fontId="15" fillId="31" borderId="0" applyNumberFormat="0" applyBorder="0" applyAlignment="0" applyProtection="0"/>
    <xf numFmtId="43" fontId="15" fillId="35" borderId="0" applyNumberFormat="0" applyBorder="0" applyAlignment="0" applyProtection="0"/>
    <xf numFmtId="43" fontId="15" fillId="35" borderId="0" applyNumberFormat="0" applyBorder="0" applyAlignment="0" applyProtection="0"/>
    <xf numFmtId="43" fontId="15" fillId="39" borderId="0" applyNumberFormat="0" applyBorder="0" applyAlignment="0" applyProtection="0"/>
    <xf numFmtId="43" fontId="15" fillId="39" borderId="0" applyNumberFormat="0" applyBorder="0" applyAlignment="0" applyProtection="0"/>
    <xf numFmtId="43" fontId="53" fillId="13" borderId="0" applyNumberFormat="0" applyBorder="0" applyAlignment="0" applyProtection="0"/>
    <xf numFmtId="43" fontId="53" fillId="13" borderId="0" applyNumberFormat="0" applyBorder="0" applyAlignment="0" applyProtection="0"/>
    <xf numFmtId="43" fontId="57" fillId="16" borderId="11" applyNumberFormat="0" applyAlignment="0" applyProtection="0"/>
    <xf numFmtId="43" fontId="57" fillId="16" borderId="11" applyNumberFormat="0" applyAlignment="0" applyProtection="0"/>
    <xf numFmtId="43" fontId="59" fillId="17" borderId="14" applyNumberFormat="0" applyAlignment="0" applyProtection="0"/>
    <xf numFmtId="43" fontId="59" fillId="17" borderId="14" applyNumberFormat="0" applyAlignment="0" applyProtection="0"/>
    <xf numFmtId="43" fontId="14" fillId="0" borderId="0" applyFont="0" applyFill="0" applyBorder="0" applyAlignment="0" applyProtection="0"/>
    <xf numFmtId="43" fontId="60" fillId="0" borderId="0" applyNumberFormat="0" applyFill="0" applyBorder="0" applyAlignment="0" applyProtection="0"/>
    <xf numFmtId="43" fontId="60" fillId="0" borderId="0" applyNumberFormat="0" applyFill="0" applyBorder="0" applyAlignment="0" applyProtection="0"/>
    <xf numFmtId="43" fontId="52" fillId="12" borderId="0" applyNumberFormat="0" applyBorder="0" applyAlignment="0" applyProtection="0"/>
    <xf numFmtId="43" fontId="52" fillId="12" borderId="0" applyNumberFormat="0" applyBorder="0" applyAlignment="0" applyProtection="0"/>
    <xf numFmtId="43" fontId="49" fillId="0" borderId="8" applyNumberFormat="0" applyFill="0" applyAlignment="0" applyProtection="0"/>
    <xf numFmtId="43" fontId="49" fillId="0" borderId="8" applyNumberFormat="0" applyFill="0" applyAlignment="0" applyProtection="0"/>
    <xf numFmtId="43" fontId="50" fillId="0" borderId="9" applyNumberFormat="0" applyFill="0" applyAlignment="0" applyProtection="0"/>
    <xf numFmtId="43" fontId="50" fillId="0" borderId="9" applyNumberFormat="0" applyFill="0" applyAlignment="0" applyProtection="0"/>
    <xf numFmtId="43" fontId="51" fillId="0" borderId="10" applyNumberFormat="0" applyFill="0" applyAlignment="0" applyProtection="0"/>
    <xf numFmtId="43" fontId="51" fillId="0" borderId="10" applyNumberFormat="0" applyFill="0" applyAlignment="0" applyProtection="0"/>
    <xf numFmtId="43" fontId="51" fillId="0" borderId="0" applyNumberFormat="0" applyFill="0" applyBorder="0" applyAlignment="0" applyProtection="0"/>
    <xf numFmtId="43" fontId="51" fillId="0" borderId="0" applyNumberFormat="0" applyFill="0" applyBorder="0" applyAlignment="0" applyProtection="0"/>
    <xf numFmtId="43" fontId="55" fillId="15" borderId="11" applyNumberFormat="0" applyAlignment="0" applyProtection="0"/>
    <xf numFmtId="43" fontId="55" fillId="15" borderId="11" applyNumberFormat="0" applyAlignment="0" applyProtection="0"/>
    <xf numFmtId="43" fontId="58" fillId="0" borderId="13" applyNumberFormat="0" applyFill="0" applyAlignment="0" applyProtection="0"/>
    <xf numFmtId="43" fontId="58" fillId="0" borderId="13" applyNumberFormat="0" applyFill="0" applyAlignment="0" applyProtection="0"/>
    <xf numFmtId="43" fontId="54" fillId="14" borderId="0" applyNumberFormat="0" applyBorder="0" applyAlignment="0" applyProtection="0"/>
    <xf numFmtId="43" fontId="54" fillId="14" borderId="0" applyNumberFormat="0" applyBorder="0" applyAlignment="0" applyProtection="0"/>
    <xf numFmtId="43" fontId="30" fillId="0" borderId="0"/>
    <xf numFmtId="43" fontId="30" fillId="0" borderId="0"/>
    <xf numFmtId="43" fontId="30" fillId="0" borderId="0"/>
    <xf numFmtId="43" fontId="30" fillId="0" borderId="0"/>
    <xf numFmtId="43" fontId="30" fillId="0" borderId="0"/>
    <xf numFmtId="43" fontId="30" fillId="0" borderId="0"/>
    <xf numFmtId="43" fontId="30" fillId="0" borderId="0"/>
    <xf numFmtId="43" fontId="30" fillId="0" borderId="0"/>
    <xf numFmtId="43" fontId="30" fillId="0" borderId="0"/>
    <xf numFmtId="43" fontId="30" fillId="0" borderId="0"/>
    <xf numFmtId="43" fontId="30" fillId="0" borderId="0"/>
    <xf numFmtId="43" fontId="30" fillId="0" borderId="0"/>
    <xf numFmtId="43" fontId="30" fillId="0" borderId="0"/>
    <xf numFmtId="43" fontId="30" fillId="0" borderId="0"/>
    <xf numFmtId="43" fontId="30" fillId="0" borderId="0"/>
    <xf numFmtId="43" fontId="14" fillId="0" borderId="0"/>
    <xf numFmtId="43" fontId="14" fillId="0" borderId="0"/>
    <xf numFmtId="43" fontId="14" fillId="0" borderId="0"/>
    <xf numFmtId="43" fontId="14" fillId="0" borderId="0"/>
    <xf numFmtId="43" fontId="14" fillId="0" borderId="0"/>
    <xf numFmtId="43" fontId="14" fillId="0" borderId="0"/>
    <xf numFmtId="43" fontId="14" fillId="0" borderId="0"/>
    <xf numFmtId="43" fontId="14" fillId="0" borderId="0"/>
    <xf numFmtId="43" fontId="14" fillId="0" borderId="0"/>
    <xf numFmtId="43" fontId="14" fillId="0" borderId="0"/>
    <xf numFmtId="43" fontId="14" fillId="0" borderId="0"/>
    <xf numFmtId="43" fontId="14" fillId="0" borderId="0"/>
    <xf numFmtId="43" fontId="14" fillId="0" borderId="0"/>
    <xf numFmtId="43" fontId="14" fillId="0" borderId="0"/>
    <xf numFmtId="43" fontId="14" fillId="0" borderId="0"/>
    <xf numFmtId="43" fontId="14" fillId="0" borderId="0"/>
    <xf numFmtId="43" fontId="14" fillId="0" borderId="0"/>
    <xf numFmtId="43" fontId="30" fillId="0" borderId="0"/>
    <xf numFmtId="43" fontId="30" fillId="0" borderId="0"/>
    <xf numFmtId="43" fontId="14" fillId="0" borderId="0"/>
    <xf numFmtId="43" fontId="14" fillId="0" borderId="0"/>
    <xf numFmtId="43" fontId="14" fillId="0" borderId="0"/>
    <xf numFmtId="43" fontId="14" fillId="0" borderId="0"/>
    <xf numFmtId="43" fontId="14" fillId="0" borderId="0"/>
    <xf numFmtId="43" fontId="14" fillId="0" borderId="0"/>
    <xf numFmtId="43" fontId="30" fillId="0" borderId="0"/>
    <xf numFmtId="43" fontId="30" fillId="0" borderId="0"/>
    <xf numFmtId="43" fontId="14" fillId="0" borderId="0"/>
    <xf numFmtId="43" fontId="14" fillId="0" borderId="0"/>
    <xf numFmtId="43" fontId="30" fillId="0" borderId="0"/>
    <xf numFmtId="43" fontId="30" fillId="0" borderId="0"/>
    <xf numFmtId="43" fontId="30" fillId="0" borderId="0"/>
    <xf numFmtId="43" fontId="30" fillId="0" borderId="0"/>
    <xf numFmtId="43" fontId="30" fillId="0" borderId="0"/>
    <xf numFmtId="43" fontId="30" fillId="0" borderId="0"/>
    <xf numFmtId="43" fontId="30" fillId="0" borderId="0"/>
    <xf numFmtId="43" fontId="30" fillId="0" borderId="0"/>
    <xf numFmtId="43" fontId="30" fillId="0" borderId="0"/>
    <xf numFmtId="43" fontId="30" fillId="0" borderId="0"/>
    <xf numFmtId="43" fontId="30" fillId="0" borderId="0"/>
    <xf numFmtId="43" fontId="30" fillId="0" borderId="0"/>
    <xf numFmtId="43" fontId="30" fillId="0" borderId="0"/>
    <xf numFmtId="43" fontId="30" fillId="0" borderId="0"/>
    <xf numFmtId="43" fontId="30" fillId="0" borderId="0"/>
    <xf numFmtId="43" fontId="30" fillId="0" borderId="0"/>
    <xf numFmtId="43" fontId="30" fillId="0" borderId="0"/>
    <xf numFmtId="43" fontId="30" fillId="0" borderId="0"/>
    <xf numFmtId="43" fontId="30" fillId="0" borderId="0"/>
    <xf numFmtId="43" fontId="30" fillId="0" borderId="0"/>
    <xf numFmtId="43" fontId="30" fillId="0" borderId="0"/>
    <xf numFmtId="43" fontId="30" fillId="0" borderId="0"/>
    <xf numFmtId="43" fontId="30" fillId="0" borderId="0"/>
    <xf numFmtId="43" fontId="30" fillId="0" borderId="0"/>
    <xf numFmtId="43" fontId="14" fillId="0" borderId="0"/>
    <xf numFmtId="43" fontId="30" fillId="0" borderId="0"/>
    <xf numFmtId="43" fontId="30" fillId="0" borderId="0"/>
    <xf numFmtId="43" fontId="14" fillId="0" borderId="0"/>
    <xf numFmtId="43" fontId="34" fillId="18" borderId="15" applyNumberFormat="0" applyFont="0" applyAlignment="0" applyProtection="0"/>
    <xf numFmtId="43" fontId="34" fillId="18" borderId="15" applyNumberFormat="0" applyFont="0" applyAlignment="0" applyProtection="0"/>
    <xf numFmtId="43" fontId="34" fillId="18" borderId="15" applyNumberFormat="0" applyFont="0" applyAlignment="0" applyProtection="0"/>
    <xf numFmtId="43" fontId="34" fillId="18" borderId="15" applyNumberFormat="0" applyFont="0" applyAlignment="0" applyProtection="0"/>
    <xf numFmtId="43" fontId="34" fillId="18" borderId="15" applyNumberFormat="0" applyFont="0" applyAlignment="0" applyProtection="0"/>
    <xf numFmtId="43" fontId="34" fillId="18" borderId="15" applyNumberFormat="0" applyFont="0" applyAlignment="0" applyProtection="0"/>
    <xf numFmtId="43" fontId="34" fillId="18" borderId="15" applyNumberFormat="0" applyFont="0" applyAlignment="0" applyProtection="0"/>
    <xf numFmtId="43" fontId="34" fillId="18" borderId="15" applyNumberFormat="0" applyFont="0" applyAlignment="0" applyProtection="0"/>
    <xf numFmtId="43" fontId="34" fillId="18" borderId="15" applyNumberFormat="0" applyFont="0" applyAlignment="0" applyProtection="0"/>
    <xf numFmtId="43" fontId="34" fillId="18" borderId="15" applyNumberFormat="0" applyFont="0" applyAlignment="0" applyProtection="0"/>
    <xf numFmtId="43" fontId="34" fillId="18" borderId="15" applyNumberFormat="0" applyFont="0" applyAlignment="0" applyProtection="0"/>
    <xf numFmtId="43" fontId="34" fillId="18" borderId="15" applyNumberFormat="0" applyFont="0" applyAlignment="0" applyProtection="0"/>
    <xf numFmtId="43" fontId="34" fillId="18" borderId="15" applyNumberFormat="0" applyFont="0" applyAlignment="0" applyProtection="0"/>
    <xf numFmtId="43" fontId="34" fillId="18" borderId="15" applyNumberFormat="0" applyFont="0" applyAlignment="0" applyProtection="0"/>
    <xf numFmtId="43" fontId="34" fillId="18" borderId="15" applyNumberFormat="0" applyFont="0" applyAlignment="0" applyProtection="0"/>
    <xf numFmtId="43" fontId="34" fillId="18" borderId="15" applyNumberFormat="0" applyFont="0" applyAlignment="0" applyProtection="0"/>
    <xf numFmtId="43" fontId="34" fillId="18" borderId="15" applyNumberFormat="0" applyFont="0" applyAlignment="0" applyProtection="0"/>
    <xf numFmtId="43" fontId="34" fillId="18" borderId="15" applyNumberFormat="0" applyFont="0" applyAlignment="0" applyProtection="0"/>
    <xf numFmtId="43" fontId="56" fillId="16" borderId="12" applyNumberFormat="0" applyAlignment="0" applyProtection="0"/>
    <xf numFmtId="43" fontId="56" fillId="16" borderId="12" applyNumberFormat="0" applyAlignment="0" applyProtection="0"/>
    <xf numFmtId="43" fontId="14"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61" fillId="0" borderId="0" applyNumberFormat="0" applyFill="0" applyBorder="0" applyAlignment="0" applyProtection="0"/>
    <xf numFmtId="43" fontId="61" fillId="0" borderId="0" applyNumberFormat="0" applyFill="0" applyBorder="0" applyAlignment="0" applyProtection="0"/>
    <xf numFmtId="43" fontId="35" fillId="0" borderId="16" applyNumberFormat="0" applyFill="0" applyAlignment="0" applyProtection="0"/>
    <xf numFmtId="43" fontId="35" fillId="0" borderId="16" applyNumberFormat="0" applyFill="0" applyAlignment="0" applyProtection="0"/>
    <xf numFmtId="43" fontId="47" fillId="0" borderId="0" applyNumberFormat="0" applyFill="0" applyBorder="0" applyAlignment="0" applyProtection="0"/>
    <xf numFmtId="43" fontId="47" fillId="0" borderId="0" applyNumberFormat="0" applyFill="0" applyBorder="0" applyAlignment="0" applyProtection="0"/>
    <xf numFmtId="43" fontId="14" fillId="0" borderId="0"/>
    <xf numFmtId="43" fontId="14" fillId="0" borderId="0"/>
    <xf numFmtId="43" fontId="14" fillId="0" borderId="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1"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30" fillId="0" borderId="0"/>
    <xf numFmtId="43" fontId="14" fillId="0" borderId="0" applyFont="0" applyFill="0" applyBorder="0" applyAlignment="0" applyProtection="0"/>
    <xf numFmtId="43" fontId="14" fillId="0" borderId="0"/>
    <xf numFmtId="43" fontId="30" fillId="0" borderId="0" applyFont="0" applyFill="0" applyBorder="0" applyAlignment="0" applyProtection="0"/>
    <xf numFmtId="43" fontId="30" fillId="0" borderId="0"/>
    <xf numFmtId="43" fontId="30"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1" fontId="30" fillId="0" borderId="0" applyFont="0" applyFill="0" applyBorder="0" applyAlignment="0" applyProtection="0"/>
    <xf numFmtId="43" fontId="65" fillId="0" borderId="0" applyFont="0" applyFill="0" applyBorder="0" applyAlignment="0" applyProtection="0"/>
    <xf numFmtId="43" fontId="14" fillId="0" borderId="0" applyFont="0" applyFill="0" applyBorder="0" applyAlignment="0" applyProtection="0"/>
    <xf numFmtId="41" fontId="30" fillId="0" borderId="0" applyFont="0" applyFill="0" applyBorder="0" applyAlignment="0" applyProtection="0"/>
    <xf numFmtId="41" fontId="30" fillId="0" borderId="0" applyFont="0" applyFill="0" applyBorder="0" applyAlignment="0" applyProtection="0"/>
    <xf numFmtId="41" fontId="62" fillId="0" borderId="0" applyFont="0" applyFill="0" applyBorder="0" applyAlignment="0" applyProtection="0"/>
    <xf numFmtId="41" fontId="62" fillId="0" borderId="0" applyFont="0" applyFill="0" applyBorder="0" applyAlignment="0" applyProtection="0"/>
    <xf numFmtId="41" fontId="64"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4"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14"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63" fillId="0" borderId="0" applyFont="0" applyFill="0" applyBorder="0" applyAlignment="0" applyProtection="0"/>
    <xf numFmtId="41" fontId="63" fillId="0" borderId="0" applyFont="0" applyFill="0" applyBorder="0" applyAlignment="0" applyProtection="0"/>
    <xf numFmtId="43" fontId="30" fillId="0" borderId="0" applyFont="0" applyFill="0" applyBorder="0" applyAlignment="0" applyProtection="0"/>
    <xf numFmtId="43" fontId="34" fillId="0" borderId="0" applyFont="0" applyFill="0" applyBorder="0" applyAlignment="0" applyProtection="0"/>
    <xf numFmtId="43" fontId="30" fillId="0" borderId="0" applyFont="0" applyFill="0" applyBorder="0" applyAlignment="0" applyProtection="0"/>
    <xf numFmtId="41" fontId="64" fillId="0" borderId="0" applyFont="0" applyFill="0" applyBorder="0" applyAlignment="0" applyProtection="0"/>
    <xf numFmtId="43" fontId="30" fillId="0" borderId="0" applyFont="0" applyFill="0" applyBorder="0" applyAlignment="0" applyProtection="0"/>
    <xf numFmtId="43" fontId="14" fillId="0" borderId="0" applyFont="0" applyFill="0" applyBorder="0" applyAlignment="0" applyProtection="0"/>
    <xf numFmtId="43" fontId="30"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xf numFmtId="43" fontId="30" fillId="0" borderId="0"/>
    <xf numFmtId="43" fontId="30" fillId="0" borderId="0"/>
    <xf numFmtId="43" fontId="34" fillId="0" borderId="0" applyFont="0" applyFill="0" applyBorder="0" applyAlignment="0" applyProtection="0"/>
    <xf numFmtId="43" fontId="65" fillId="0" borderId="0" applyFont="0" applyFill="0" applyBorder="0" applyAlignment="0" applyProtection="0"/>
    <xf numFmtId="43" fontId="14"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14" fillId="0" borderId="0" applyFont="0" applyFill="0" applyBorder="0" applyAlignment="0" applyProtection="0"/>
    <xf numFmtId="43" fontId="30" fillId="0" borderId="0"/>
    <xf numFmtId="43" fontId="30" fillId="0" borderId="0"/>
    <xf numFmtId="43" fontId="34" fillId="0" borderId="0" applyFont="0" applyFill="0" applyBorder="0" applyAlignment="0" applyProtection="0"/>
    <xf numFmtId="43" fontId="30" fillId="0" borderId="0" applyFont="0" applyFill="0" applyBorder="0" applyAlignment="0" applyProtection="0"/>
    <xf numFmtId="43" fontId="34" fillId="0" borderId="0" applyFont="0" applyFill="0" applyBorder="0" applyAlignment="0" applyProtection="0"/>
    <xf numFmtId="43" fontId="62" fillId="0" borderId="0" applyFont="0" applyFill="0" applyBorder="0" applyAlignment="0" applyProtection="0"/>
    <xf numFmtId="41" fontId="62"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6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6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65" fillId="0" borderId="0" applyFont="0" applyFill="0" applyBorder="0" applyAlignment="0" applyProtection="0"/>
    <xf numFmtId="43" fontId="30" fillId="0" borderId="0"/>
    <xf numFmtId="41" fontId="14" fillId="0" borderId="0" applyFont="0" applyFill="0" applyBorder="0" applyAlignment="0" applyProtection="0"/>
    <xf numFmtId="43" fontId="63" fillId="0" borderId="0" applyFont="0" applyFill="0" applyBorder="0" applyAlignment="0" applyProtection="0"/>
    <xf numFmtId="41"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34" fillId="0" borderId="0" applyFont="0" applyFill="0" applyBorder="0" applyAlignment="0" applyProtection="0"/>
    <xf numFmtId="43" fontId="14" fillId="28" borderId="0" applyNumberFormat="0" applyBorder="0" applyAlignment="0" applyProtection="0"/>
    <xf numFmtId="43" fontId="14" fillId="24" borderId="0" applyNumberFormat="0" applyBorder="0" applyAlignment="0" applyProtection="0"/>
    <xf numFmtId="43" fontId="14" fillId="20" borderId="0" applyNumberFormat="0" applyBorder="0" applyAlignment="0" applyProtection="0"/>
    <xf numFmtId="43" fontId="14" fillId="0" borderId="0"/>
    <xf numFmtId="43" fontId="14" fillId="20" borderId="0" applyNumberFormat="0" applyBorder="0" applyAlignment="0" applyProtection="0"/>
    <xf numFmtId="43" fontId="14" fillId="32" borderId="0" applyNumberFormat="0" applyBorder="0" applyAlignment="0" applyProtection="0"/>
    <xf numFmtId="43" fontId="14" fillId="32" borderId="0" applyNumberFormat="0" applyBorder="0" applyAlignment="0" applyProtection="0"/>
    <xf numFmtId="43" fontId="14" fillId="28" borderId="0" applyNumberFormat="0" applyBorder="0" applyAlignment="0" applyProtection="0"/>
    <xf numFmtId="43" fontId="14" fillId="24" borderId="0" applyNumberFormat="0" applyBorder="0" applyAlignment="0" applyProtection="0"/>
    <xf numFmtId="43" fontId="14" fillId="21" borderId="0" applyNumberFormat="0" applyBorder="0" applyAlignment="0" applyProtection="0"/>
    <xf numFmtId="43" fontId="15" fillId="34" borderId="0" applyNumberFormat="0" applyBorder="0" applyAlignment="0" applyProtection="0"/>
    <xf numFmtId="43" fontId="15" fillId="22" borderId="0" applyNumberFormat="0" applyBorder="0" applyAlignment="0" applyProtection="0"/>
    <xf numFmtId="43" fontId="14" fillId="33" borderId="0" applyNumberFormat="0" applyBorder="0" applyAlignment="0" applyProtection="0"/>
    <xf numFmtId="43" fontId="14" fillId="21" borderId="0" applyNumberFormat="0" applyBorder="0" applyAlignment="0" applyProtection="0"/>
    <xf numFmtId="43" fontId="15" fillId="34" borderId="0" applyNumberFormat="0" applyBorder="0" applyAlignment="0" applyProtection="0"/>
    <xf numFmtId="43" fontId="15" fillId="22" borderId="0" applyNumberFormat="0" applyBorder="0" applyAlignment="0" applyProtection="0"/>
    <xf numFmtId="43" fontId="14" fillId="33" borderId="0" applyNumberFormat="0" applyBorder="0" applyAlignment="0" applyProtection="0"/>
    <xf numFmtId="43" fontId="14" fillId="40" borderId="0" applyNumberFormat="0" applyBorder="0" applyAlignment="0" applyProtection="0"/>
    <xf numFmtId="43" fontId="15" fillId="30" borderId="0" applyNumberFormat="0" applyBorder="0" applyAlignment="0" applyProtection="0"/>
    <xf numFmtId="43" fontId="14" fillId="41" borderId="0" applyNumberFormat="0" applyBorder="0" applyAlignment="0" applyProtection="0"/>
    <xf numFmtId="43" fontId="14" fillId="29" borderId="0" applyNumberFormat="0" applyBorder="0" applyAlignment="0" applyProtection="0"/>
    <xf numFmtId="43" fontId="14" fillId="40" borderId="0" applyNumberFormat="0" applyBorder="0" applyAlignment="0" applyProtection="0"/>
    <xf numFmtId="43" fontId="15" fillId="30" borderId="0" applyNumberFormat="0" applyBorder="0" applyAlignment="0" applyProtection="0"/>
    <xf numFmtId="43" fontId="14" fillId="41" borderId="0" applyNumberFormat="0" applyBorder="0" applyAlignment="0" applyProtection="0"/>
    <xf numFmtId="43" fontId="14" fillId="29" borderId="0" applyNumberFormat="0" applyBorder="0" applyAlignment="0" applyProtection="0"/>
    <xf numFmtId="43" fontId="14" fillId="36" borderId="0" applyNumberFormat="0" applyBorder="0" applyAlignment="0" applyProtection="0"/>
    <xf numFmtId="43" fontId="15" fillId="26" borderId="0" applyNumberFormat="0" applyBorder="0" applyAlignment="0" applyProtection="0"/>
    <xf numFmtId="43" fontId="14" fillId="37" borderId="0" applyNumberFormat="0" applyBorder="0" applyAlignment="0" applyProtection="0"/>
    <xf numFmtId="43" fontId="14" fillId="25" borderId="0" applyNumberFormat="0" applyBorder="0" applyAlignment="0" applyProtection="0"/>
    <xf numFmtId="43" fontId="14" fillId="36" borderId="0" applyNumberFormat="0" applyBorder="0" applyAlignment="0" applyProtection="0"/>
    <xf numFmtId="43" fontId="15" fillId="26" borderId="0" applyNumberFormat="0" applyBorder="0" applyAlignment="0" applyProtection="0"/>
    <xf numFmtId="43" fontId="14" fillId="37" borderId="0" applyNumberFormat="0" applyBorder="0" applyAlignment="0" applyProtection="0"/>
    <xf numFmtId="43" fontId="14" fillId="25" borderId="0" applyNumberFormat="0" applyBorder="0" applyAlignment="0" applyProtection="0"/>
    <xf numFmtId="43" fontId="15" fillId="38" borderId="0" applyNumberFormat="0" applyBorder="0" applyAlignment="0" applyProtection="0"/>
    <xf numFmtId="43" fontId="15" fillId="38" borderId="0" applyNumberFormat="0" applyBorder="0" applyAlignment="0" applyProtection="0"/>
    <xf numFmtId="43" fontId="15" fillId="42" borderId="0" applyNumberFormat="0" applyBorder="0" applyAlignment="0" applyProtection="0"/>
    <xf numFmtId="43" fontId="15" fillId="42" borderId="0" applyNumberFormat="0" applyBorder="0" applyAlignment="0" applyProtection="0"/>
    <xf numFmtId="43" fontId="15" fillId="19" borderId="0" applyNumberFormat="0" applyBorder="0" applyAlignment="0" applyProtection="0"/>
    <xf numFmtId="43" fontId="15" fillId="19" borderId="0" applyNumberFormat="0" applyBorder="0" applyAlignment="0" applyProtection="0"/>
    <xf numFmtId="43" fontId="15" fillId="23" borderId="0" applyNumberFormat="0" applyBorder="0" applyAlignment="0" applyProtection="0"/>
    <xf numFmtId="43" fontId="15" fillId="23" borderId="0" applyNumberFormat="0" applyBorder="0" applyAlignment="0" applyProtection="0"/>
    <xf numFmtId="43" fontId="15" fillId="27" borderId="0" applyNumberFormat="0" applyBorder="0" applyAlignment="0" applyProtection="0"/>
    <xf numFmtId="43" fontId="15" fillId="27" borderId="0" applyNumberFormat="0" applyBorder="0" applyAlignment="0" applyProtection="0"/>
    <xf numFmtId="43" fontId="15" fillId="31" borderId="0" applyNumberFormat="0" applyBorder="0" applyAlignment="0" applyProtection="0"/>
    <xf numFmtId="43" fontId="15" fillId="31" borderId="0" applyNumberFormat="0" applyBorder="0" applyAlignment="0" applyProtection="0"/>
    <xf numFmtId="43" fontId="15" fillId="35" borderId="0" applyNumberFormat="0" applyBorder="0" applyAlignment="0" applyProtection="0"/>
    <xf numFmtId="43" fontId="15" fillId="35" borderId="0" applyNumberFormat="0" applyBorder="0" applyAlignment="0" applyProtection="0"/>
    <xf numFmtId="43" fontId="15" fillId="39" borderId="0" applyNumberFormat="0" applyBorder="0" applyAlignment="0" applyProtection="0"/>
    <xf numFmtId="43" fontId="15" fillId="39" borderId="0" applyNumberFormat="0" applyBorder="0" applyAlignment="0" applyProtection="0"/>
    <xf numFmtId="43" fontId="53" fillId="13" borderId="0" applyNumberFormat="0" applyBorder="0" applyAlignment="0" applyProtection="0"/>
    <xf numFmtId="43" fontId="53" fillId="13" borderId="0" applyNumberFormat="0" applyBorder="0" applyAlignment="0" applyProtection="0"/>
    <xf numFmtId="43" fontId="57" fillId="16" borderId="11" applyNumberFormat="0" applyAlignment="0" applyProtection="0"/>
    <xf numFmtId="43" fontId="57" fillId="16" borderId="11" applyNumberFormat="0" applyAlignment="0" applyProtection="0"/>
    <xf numFmtId="43" fontId="59" fillId="17" borderId="14" applyNumberFormat="0" applyAlignment="0" applyProtection="0"/>
    <xf numFmtId="43" fontId="59" fillId="17" borderId="14" applyNumberFormat="0" applyAlignment="0" applyProtection="0"/>
    <xf numFmtId="43" fontId="14" fillId="0" borderId="0" applyFont="0" applyFill="0" applyBorder="0" applyAlignment="0" applyProtection="0"/>
    <xf numFmtId="43" fontId="60" fillId="0" borderId="0" applyNumberFormat="0" applyFill="0" applyBorder="0" applyAlignment="0" applyProtection="0"/>
    <xf numFmtId="43" fontId="60" fillId="0" borderId="0" applyNumberFormat="0" applyFill="0" applyBorder="0" applyAlignment="0" applyProtection="0"/>
    <xf numFmtId="43" fontId="52" fillId="12" borderId="0" applyNumberFormat="0" applyBorder="0" applyAlignment="0" applyProtection="0"/>
    <xf numFmtId="43" fontId="52" fillId="12" borderId="0" applyNumberFormat="0" applyBorder="0" applyAlignment="0" applyProtection="0"/>
    <xf numFmtId="43" fontId="49" fillId="0" borderId="8" applyNumberFormat="0" applyFill="0" applyAlignment="0" applyProtection="0"/>
    <xf numFmtId="43" fontId="49" fillId="0" borderId="8" applyNumberFormat="0" applyFill="0" applyAlignment="0" applyProtection="0"/>
    <xf numFmtId="43" fontId="50" fillId="0" borderId="9" applyNumberFormat="0" applyFill="0" applyAlignment="0" applyProtection="0"/>
    <xf numFmtId="43" fontId="50" fillId="0" borderId="9" applyNumberFormat="0" applyFill="0" applyAlignment="0" applyProtection="0"/>
    <xf numFmtId="43" fontId="51" fillId="0" borderId="10" applyNumberFormat="0" applyFill="0" applyAlignment="0" applyProtection="0"/>
    <xf numFmtId="43" fontId="51" fillId="0" borderId="10" applyNumberFormat="0" applyFill="0" applyAlignment="0" applyProtection="0"/>
    <xf numFmtId="43" fontId="51" fillId="0" borderId="0" applyNumberFormat="0" applyFill="0" applyBorder="0" applyAlignment="0" applyProtection="0"/>
    <xf numFmtId="43" fontId="51" fillId="0" borderId="0" applyNumberFormat="0" applyFill="0" applyBorder="0" applyAlignment="0" applyProtection="0"/>
    <xf numFmtId="43" fontId="55" fillId="15" borderId="11" applyNumberFormat="0" applyAlignment="0" applyProtection="0"/>
    <xf numFmtId="43" fontId="55" fillId="15" borderId="11" applyNumberFormat="0" applyAlignment="0" applyProtection="0"/>
    <xf numFmtId="43" fontId="58" fillId="0" borderId="13" applyNumberFormat="0" applyFill="0" applyAlignment="0" applyProtection="0"/>
    <xf numFmtId="43" fontId="58" fillId="0" borderId="13" applyNumberFormat="0" applyFill="0" applyAlignment="0" applyProtection="0"/>
    <xf numFmtId="43" fontId="54" fillId="14" borderId="0" applyNumberFormat="0" applyBorder="0" applyAlignment="0" applyProtection="0"/>
    <xf numFmtId="43" fontId="54" fillId="14" borderId="0" applyNumberFormat="0" applyBorder="0" applyAlignment="0" applyProtection="0"/>
    <xf numFmtId="43" fontId="30" fillId="0" borderId="0"/>
    <xf numFmtId="43" fontId="30" fillId="0" borderId="0"/>
    <xf numFmtId="43" fontId="30" fillId="0" borderId="0"/>
    <xf numFmtId="43" fontId="30" fillId="0" borderId="0"/>
    <xf numFmtId="43" fontId="30" fillId="0" borderId="0"/>
    <xf numFmtId="43" fontId="30" fillId="0" borderId="0"/>
    <xf numFmtId="43" fontId="30" fillId="0" borderId="0"/>
    <xf numFmtId="43" fontId="30" fillId="0" borderId="0"/>
    <xf numFmtId="43" fontId="30" fillId="0" borderId="0"/>
    <xf numFmtId="43" fontId="30" fillId="0" borderId="0"/>
    <xf numFmtId="43" fontId="30" fillId="0" borderId="0"/>
    <xf numFmtId="43" fontId="30" fillId="0" borderId="0"/>
    <xf numFmtId="43" fontId="30" fillId="0" borderId="0"/>
    <xf numFmtId="43" fontId="30" fillId="0" borderId="0"/>
    <xf numFmtId="43" fontId="30" fillId="0" borderId="0"/>
    <xf numFmtId="43" fontId="14" fillId="0" borderId="0"/>
    <xf numFmtId="43" fontId="14" fillId="0" borderId="0"/>
    <xf numFmtId="43" fontId="14" fillId="0" borderId="0"/>
    <xf numFmtId="43" fontId="14" fillId="0" borderId="0"/>
    <xf numFmtId="43" fontId="14" fillId="0" borderId="0"/>
    <xf numFmtId="43" fontId="14" fillId="0" borderId="0"/>
    <xf numFmtId="43" fontId="14" fillId="0" borderId="0"/>
    <xf numFmtId="43" fontId="14" fillId="0" borderId="0"/>
    <xf numFmtId="43" fontId="14" fillId="0" borderId="0"/>
    <xf numFmtId="43" fontId="14" fillId="0" borderId="0"/>
    <xf numFmtId="43" fontId="14" fillId="0" borderId="0"/>
    <xf numFmtId="43" fontId="14" fillId="0" borderId="0"/>
    <xf numFmtId="43" fontId="14" fillId="0" borderId="0"/>
    <xf numFmtId="43" fontId="14" fillId="0" borderId="0"/>
    <xf numFmtId="43" fontId="14" fillId="0" borderId="0"/>
    <xf numFmtId="43" fontId="14" fillId="0" borderId="0"/>
    <xf numFmtId="43" fontId="14" fillId="0" borderId="0"/>
    <xf numFmtId="43" fontId="30" fillId="0" borderId="0"/>
    <xf numFmtId="43" fontId="30" fillId="0" borderId="0"/>
    <xf numFmtId="43" fontId="14" fillId="0" borderId="0"/>
    <xf numFmtId="43" fontId="14" fillId="0" borderId="0"/>
    <xf numFmtId="43" fontId="14" fillId="0" borderId="0"/>
    <xf numFmtId="43" fontId="14" fillId="0" borderId="0"/>
    <xf numFmtId="43" fontId="14" fillId="0" borderId="0"/>
    <xf numFmtId="43" fontId="14" fillId="0" borderId="0"/>
    <xf numFmtId="43" fontId="30" fillId="0" borderId="0"/>
    <xf numFmtId="43" fontId="30" fillId="0" borderId="0"/>
    <xf numFmtId="43" fontId="14" fillId="0" borderId="0"/>
    <xf numFmtId="43" fontId="14" fillId="0" borderId="0"/>
    <xf numFmtId="43" fontId="30" fillId="0" borderId="0"/>
    <xf numFmtId="43" fontId="30" fillId="0" borderId="0"/>
    <xf numFmtId="43" fontId="30" fillId="0" borderId="0"/>
    <xf numFmtId="43" fontId="30" fillId="0" borderId="0"/>
    <xf numFmtId="43" fontId="30" fillId="0" borderId="0"/>
    <xf numFmtId="43" fontId="30" fillId="0" borderId="0"/>
    <xf numFmtId="43" fontId="30" fillId="0" borderId="0"/>
    <xf numFmtId="43" fontId="30" fillId="0" borderId="0"/>
    <xf numFmtId="43" fontId="30" fillId="0" borderId="0"/>
    <xf numFmtId="43" fontId="30" fillId="0" borderId="0"/>
    <xf numFmtId="43" fontId="30" fillId="0" borderId="0"/>
    <xf numFmtId="43" fontId="30" fillId="0" borderId="0"/>
    <xf numFmtId="43" fontId="30" fillId="0" borderId="0"/>
    <xf numFmtId="43" fontId="30" fillId="0" borderId="0"/>
    <xf numFmtId="43" fontId="30" fillId="0" borderId="0"/>
    <xf numFmtId="43" fontId="30" fillId="0" borderId="0"/>
    <xf numFmtId="43" fontId="30" fillId="0" borderId="0"/>
    <xf numFmtId="43" fontId="30" fillId="0" borderId="0"/>
    <xf numFmtId="43" fontId="30" fillId="0" borderId="0"/>
    <xf numFmtId="43" fontId="30" fillId="0" borderId="0"/>
    <xf numFmtId="43" fontId="30" fillId="0" borderId="0"/>
    <xf numFmtId="43" fontId="30" fillId="0" borderId="0"/>
    <xf numFmtId="43" fontId="30" fillId="0" borderId="0"/>
    <xf numFmtId="43" fontId="30" fillId="0" borderId="0"/>
    <xf numFmtId="43" fontId="14" fillId="0" borderId="0"/>
    <xf numFmtId="43" fontId="30" fillId="0" borderId="0"/>
    <xf numFmtId="43" fontId="30" fillId="0" borderId="0"/>
    <xf numFmtId="43" fontId="14" fillId="0" borderId="0"/>
    <xf numFmtId="43" fontId="34" fillId="18" borderId="15" applyNumberFormat="0" applyFont="0" applyAlignment="0" applyProtection="0"/>
    <xf numFmtId="43" fontId="34" fillId="18" borderId="15" applyNumberFormat="0" applyFont="0" applyAlignment="0" applyProtection="0"/>
    <xf numFmtId="43" fontId="34" fillId="18" borderId="15" applyNumberFormat="0" applyFont="0" applyAlignment="0" applyProtection="0"/>
    <xf numFmtId="43" fontId="34" fillId="18" borderId="15" applyNumberFormat="0" applyFont="0" applyAlignment="0" applyProtection="0"/>
    <xf numFmtId="43" fontId="34" fillId="18" borderId="15" applyNumberFormat="0" applyFont="0" applyAlignment="0" applyProtection="0"/>
    <xf numFmtId="43" fontId="34" fillId="18" borderId="15" applyNumberFormat="0" applyFont="0" applyAlignment="0" applyProtection="0"/>
    <xf numFmtId="43" fontId="34" fillId="18" borderId="15" applyNumberFormat="0" applyFont="0" applyAlignment="0" applyProtection="0"/>
    <xf numFmtId="43" fontId="34" fillId="18" borderId="15" applyNumberFormat="0" applyFont="0" applyAlignment="0" applyProtection="0"/>
    <xf numFmtId="43" fontId="34" fillId="18" borderId="15" applyNumberFormat="0" applyFont="0" applyAlignment="0" applyProtection="0"/>
    <xf numFmtId="43" fontId="34" fillId="18" borderId="15" applyNumberFormat="0" applyFont="0" applyAlignment="0" applyProtection="0"/>
    <xf numFmtId="43" fontId="34" fillId="18" borderId="15" applyNumberFormat="0" applyFont="0" applyAlignment="0" applyProtection="0"/>
    <xf numFmtId="43" fontId="34" fillId="18" borderId="15" applyNumberFormat="0" applyFont="0" applyAlignment="0" applyProtection="0"/>
    <xf numFmtId="43" fontId="34" fillId="18" borderId="15" applyNumberFormat="0" applyFont="0" applyAlignment="0" applyProtection="0"/>
    <xf numFmtId="43" fontId="34" fillId="18" borderId="15" applyNumberFormat="0" applyFont="0" applyAlignment="0" applyProtection="0"/>
    <xf numFmtId="43" fontId="34" fillId="18" borderId="15" applyNumberFormat="0" applyFont="0" applyAlignment="0" applyProtection="0"/>
    <xf numFmtId="43" fontId="34" fillId="18" borderId="15" applyNumberFormat="0" applyFont="0" applyAlignment="0" applyProtection="0"/>
    <xf numFmtId="43" fontId="34" fillId="18" borderId="15" applyNumberFormat="0" applyFont="0" applyAlignment="0" applyProtection="0"/>
    <xf numFmtId="43" fontId="34" fillId="18" borderId="15" applyNumberFormat="0" applyFont="0" applyAlignment="0" applyProtection="0"/>
    <xf numFmtId="43" fontId="56" fillId="16" borderId="12" applyNumberFormat="0" applyAlignment="0" applyProtection="0"/>
    <xf numFmtId="43" fontId="56" fillId="16" borderId="12" applyNumberFormat="0" applyAlignment="0" applyProtection="0"/>
    <xf numFmtId="43" fontId="14"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61" fillId="0" borderId="0" applyNumberFormat="0" applyFill="0" applyBorder="0" applyAlignment="0" applyProtection="0"/>
    <xf numFmtId="43" fontId="61" fillId="0" borderId="0" applyNumberFormat="0" applyFill="0" applyBorder="0" applyAlignment="0" applyProtection="0"/>
    <xf numFmtId="43" fontId="35" fillId="0" borderId="16" applyNumberFormat="0" applyFill="0" applyAlignment="0" applyProtection="0"/>
    <xf numFmtId="43" fontId="35" fillId="0" borderId="16" applyNumberFormat="0" applyFill="0" applyAlignment="0" applyProtection="0"/>
    <xf numFmtId="43" fontId="47" fillId="0" borderId="0" applyNumberFormat="0" applyFill="0" applyBorder="0" applyAlignment="0" applyProtection="0"/>
    <xf numFmtId="43" fontId="47" fillId="0" borderId="0" applyNumberFormat="0" applyFill="0" applyBorder="0" applyAlignment="0" applyProtection="0"/>
    <xf numFmtId="43" fontId="14" fillId="0" borderId="0"/>
    <xf numFmtId="43" fontId="14" fillId="0" borderId="0"/>
    <xf numFmtId="43" fontId="14" fillId="0" borderId="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1"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30" fillId="0" borderId="0"/>
    <xf numFmtId="43" fontId="14" fillId="0" borderId="0" applyFont="0" applyFill="0" applyBorder="0" applyAlignment="0" applyProtection="0"/>
    <xf numFmtId="43" fontId="14" fillId="0" borderId="0"/>
    <xf numFmtId="43" fontId="30" fillId="0" borderId="0" applyFont="0" applyFill="0" applyBorder="0" applyAlignment="0" applyProtection="0"/>
    <xf numFmtId="43" fontId="30" fillId="0" borderId="0"/>
    <xf numFmtId="43" fontId="30"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1" fontId="30" fillId="0" borderId="0" applyFont="0" applyFill="0" applyBorder="0" applyAlignment="0" applyProtection="0"/>
    <xf numFmtId="43" fontId="65" fillId="0" borderId="0" applyFont="0" applyFill="0" applyBorder="0" applyAlignment="0" applyProtection="0"/>
    <xf numFmtId="43" fontId="14" fillId="0" borderId="0" applyFont="0" applyFill="0" applyBorder="0" applyAlignment="0" applyProtection="0"/>
    <xf numFmtId="41" fontId="30" fillId="0" borderId="0" applyFont="0" applyFill="0" applyBorder="0" applyAlignment="0" applyProtection="0"/>
    <xf numFmtId="41" fontId="30" fillId="0" borderId="0" applyFont="0" applyFill="0" applyBorder="0" applyAlignment="0" applyProtection="0"/>
    <xf numFmtId="41" fontId="62" fillId="0" borderId="0" applyFont="0" applyFill="0" applyBorder="0" applyAlignment="0" applyProtection="0"/>
    <xf numFmtId="41" fontId="62" fillId="0" borderId="0" applyFont="0" applyFill="0" applyBorder="0" applyAlignment="0" applyProtection="0"/>
    <xf numFmtId="41" fontId="64"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4"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14"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63" fillId="0" borderId="0" applyFont="0" applyFill="0" applyBorder="0" applyAlignment="0" applyProtection="0"/>
    <xf numFmtId="41" fontId="63" fillId="0" borderId="0" applyFont="0" applyFill="0" applyBorder="0" applyAlignment="0" applyProtection="0"/>
    <xf numFmtId="43" fontId="30" fillId="0" borderId="0" applyFont="0" applyFill="0" applyBorder="0" applyAlignment="0" applyProtection="0"/>
    <xf numFmtId="43" fontId="34" fillId="0" borderId="0" applyFont="0" applyFill="0" applyBorder="0" applyAlignment="0" applyProtection="0"/>
    <xf numFmtId="43" fontId="30" fillId="0" borderId="0" applyFont="0" applyFill="0" applyBorder="0" applyAlignment="0" applyProtection="0"/>
    <xf numFmtId="41" fontId="64" fillId="0" borderId="0" applyFont="0" applyFill="0" applyBorder="0" applyAlignment="0" applyProtection="0"/>
    <xf numFmtId="43" fontId="30" fillId="0" borderId="0" applyFont="0" applyFill="0" applyBorder="0" applyAlignment="0" applyProtection="0"/>
    <xf numFmtId="43" fontId="14" fillId="0" borderId="0" applyFont="0" applyFill="0" applyBorder="0" applyAlignment="0" applyProtection="0"/>
    <xf numFmtId="43" fontId="30"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xf numFmtId="43" fontId="30" fillId="0" borderId="0"/>
    <xf numFmtId="43" fontId="30" fillId="0" borderId="0"/>
    <xf numFmtId="43" fontId="34" fillId="0" borderId="0" applyFont="0" applyFill="0" applyBorder="0" applyAlignment="0" applyProtection="0"/>
    <xf numFmtId="43" fontId="65" fillId="0" borderId="0" applyFont="0" applyFill="0" applyBorder="0" applyAlignment="0" applyProtection="0"/>
    <xf numFmtId="43" fontId="14"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14" fillId="0" borderId="0" applyFont="0" applyFill="0" applyBorder="0" applyAlignment="0" applyProtection="0"/>
    <xf numFmtId="43" fontId="30" fillId="0" borderId="0"/>
    <xf numFmtId="43" fontId="30" fillId="0" borderId="0"/>
    <xf numFmtId="43" fontId="34" fillId="0" borderId="0" applyFont="0" applyFill="0" applyBorder="0" applyAlignment="0" applyProtection="0"/>
    <xf numFmtId="43" fontId="30" fillId="0" borderId="0" applyFont="0" applyFill="0" applyBorder="0" applyAlignment="0" applyProtection="0"/>
    <xf numFmtId="43" fontId="34" fillId="0" borderId="0" applyFont="0" applyFill="0" applyBorder="0" applyAlignment="0" applyProtection="0"/>
    <xf numFmtId="43" fontId="62" fillId="0" borderId="0" applyFont="0" applyFill="0" applyBorder="0" applyAlignment="0" applyProtection="0"/>
    <xf numFmtId="41" fontId="62"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6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6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65" fillId="0" borderId="0" applyFont="0" applyFill="0" applyBorder="0" applyAlignment="0" applyProtection="0"/>
    <xf numFmtId="43" fontId="30" fillId="0" borderId="0"/>
    <xf numFmtId="41" fontId="14" fillId="0" borderId="0" applyFont="0" applyFill="0" applyBorder="0" applyAlignment="0" applyProtection="0"/>
    <xf numFmtId="43" fontId="63" fillId="0" borderId="0" applyFont="0" applyFill="0" applyBorder="0" applyAlignment="0" applyProtection="0"/>
    <xf numFmtId="41"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34" fillId="0" borderId="0" applyFont="0" applyFill="0" applyBorder="0" applyAlignment="0" applyProtection="0"/>
    <xf numFmtId="43" fontId="14" fillId="0" borderId="0" applyFont="0" applyFill="0" applyBorder="0" applyAlignment="0" applyProtection="0"/>
    <xf numFmtId="43" fontId="63" fillId="0" borderId="0" applyFont="0" applyFill="0" applyBorder="0" applyAlignment="0" applyProtection="0"/>
    <xf numFmtId="41"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30" fillId="0" borderId="0"/>
    <xf numFmtId="43" fontId="14" fillId="0" borderId="0" applyFont="0" applyFill="0" applyBorder="0" applyAlignment="0" applyProtection="0"/>
    <xf numFmtId="43" fontId="14" fillId="0" borderId="0"/>
    <xf numFmtId="43" fontId="30" fillId="0" borderId="0" applyFont="0" applyFill="0" applyBorder="0" applyAlignment="0" applyProtection="0"/>
    <xf numFmtId="43" fontId="30" fillId="0" borderId="0"/>
    <xf numFmtId="43" fontId="30"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1" fontId="30" fillId="0" borderId="0" applyFont="0" applyFill="0" applyBorder="0" applyAlignment="0" applyProtection="0"/>
    <xf numFmtId="43" fontId="65" fillId="0" borderId="0" applyFont="0" applyFill="0" applyBorder="0" applyAlignment="0" applyProtection="0"/>
    <xf numFmtId="43" fontId="14" fillId="0" borderId="0" applyFont="0" applyFill="0" applyBorder="0" applyAlignment="0" applyProtection="0"/>
    <xf numFmtId="41" fontId="30" fillId="0" borderId="0" applyFont="0" applyFill="0" applyBorder="0" applyAlignment="0" applyProtection="0"/>
    <xf numFmtId="41" fontId="30" fillId="0" borderId="0" applyFont="0" applyFill="0" applyBorder="0" applyAlignment="0" applyProtection="0"/>
    <xf numFmtId="41" fontId="62" fillId="0" borderId="0" applyFont="0" applyFill="0" applyBorder="0" applyAlignment="0" applyProtection="0"/>
    <xf numFmtId="41" fontId="62" fillId="0" borderId="0" applyFont="0" applyFill="0" applyBorder="0" applyAlignment="0" applyProtection="0"/>
    <xf numFmtId="41" fontId="64"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4"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14"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63" fillId="0" borderId="0" applyFont="0" applyFill="0" applyBorder="0" applyAlignment="0" applyProtection="0"/>
    <xf numFmtId="41" fontId="63" fillId="0" borderId="0" applyFont="0" applyFill="0" applyBorder="0" applyAlignment="0" applyProtection="0"/>
    <xf numFmtId="43" fontId="30" fillId="0" borderId="0" applyFont="0" applyFill="0" applyBorder="0" applyAlignment="0" applyProtection="0"/>
    <xf numFmtId="43" fontId="34" fillId="0" borderId="0" applyFont="0" applyFill="0" applyBorder="0" applyAlignment="0" applyProtection="0"/>
    <xf numFmtId="43" fontId="30" fillId="0" borderId="0" applyFont="0" applyFill="0" applyBorder="0" applyAlignment="0" applyProtection="0"/>
    <xf numFmtId="41" fontId="64" fillId="0" borderId="0" applyFont="0" applyFill="0" applyBorder="0" applyAlignment="0" applyProtection="0"/>
    <xf numFmtId="43" fontId="30" fillId="0" borderId="0" applyFont="0" applyFill="0" applyBorder="0" applyAlignment="0" applyProtection="0"/>
    <xf numFmtId="43" fontId="14" fillId="0" borderId="0" applyFont="0" applyFill="0" applyBorder="0" applyAlignment="0" applyProtection="0"/>
    <xf numFmtId="43" fontId="30"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xf numFmtId="43" fontId="30" fillId="0" borderId="0"/>
    <xf numFmtId="43" fontId="30" fillId="0" borderId="0"/>
    <xf numFmtId="43" fontId="34" fillId="0" borderId="0" applyFont="0" applyFill="0" applyBorder="0" applyAlignment="0" applyProtection="0"/>
    <xf numFmtId="43" fontId="65" fillId="0" borderId="0" applyFont="0" applyFill="0" applyBorder="0" applyAlignment="0" applyProtection="0"/>
    <xf numFmtId="43" fontId="14"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14" fillId="0" borderId="0" applyFont="0" applyFill="0" applyBorder="0" applyAlignment="0" applyProtection="0"/>
    <xf numFmtId="43" fontId="30" fillId="0" borderId="0"/>
    <xf numFmtId="43" fontId="30" fillId="0" borderId="0"/>
    <xf numFmtId="43" fontId="34" fillId="0" borderId="0" applyFont="0" applyFill="0" applyBorder="0" applyAlignment="0" applyProtection="0"/>
    <xf numFmtId="43" fontId="30" fillId="0" borderId="0" applyFont="0" applyFill="0" applyBorder="0" applyAlignment="0" applyProtection="0"/>
    <xf numFmtId="43" fontId="34" fillId="0" borderId="0" applyFont="0" applyFill="0" applyBorder="0" applyAlignment="0" applyProtection="0"/>
    <xf numFmtId="43" fontId="62" fillId="0" borderId="0" applyFont="0" applyFill="0" applyBorder="0" applyAlignment="0" applyProtection="0"/>
    <xf numFmtId="41" fontId="62"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6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6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65" fillId="0" borderId="0" applyFont="0" applyFill="0" applyBorder="0" applyAlignment="0" applyProtection="0"/>
    <xf numFmtId="43" fontId="30" fillId="0" borderId="0"/>
    <xf numFmtId="41" fontId="14" fillId="0" borderId="0" applyFont="0" applyFill="0" applyBorder="0" applyAlignment="0" applyProtection="0"/>
    <xf numFmtId="43" fontId="63" fillId="0" borderId="0" applyFont="0" applyFill="0" applyBorder="0" applyAlignment="0" applyProtection="0"/>
    <xf numFmtId="41"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34" fillId="0" borderId="0" applyFont="0" applyFill="0" applyBorder="0" applyAlignment="0" applyProtection="0"/>
    <xf numFmtId="43" fontId="63"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34" fillId="0" borderId="0" applyFont="0" applyFill="0" applyBorder="0" applyAlignment="0" applyProtection="0"/>
    <xf numFmtId="43" fontId="14" fillId="0" borderId="0" applyFont="0" applyFill="0" applyBorder="0" applyAlignment="0" applyProtection="0"/>
    <xf numFmtId="43" fontId="63" fillId="0" borderId="0" applyFont="0" applyFill="0" applyBorder="0" applyAlignment="0" applyProtection="0"/>
    <xf numFmtId="41"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30" fillId="0" borderId="0"/>
    <xf numFmtId="43" fontId="14" fillId="0" borderId="0" applyFont="0" applyFill="0" applyBorder="0" applyAlignment="0" applyProtection="0"/>
    <xf numFmtId="43" fontId="14" fillId="0" borderId="0"/>
    <xf numFmtId="43" fontId="30" fillId="0" borderId="0" applyFont="0" applyFill="0" applyBorder="0" applyAlignment="0" applyProtection="0"/>
    <xf numFmtId="43" fontId="30" fillId="0" borderId="0"/>
    <xf numFmtId="43" fontId="30"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1" fontId="30" fillId="0" borderId="0" applyFont="0" applyFill="0" applyBorder="0" applyAlignment="0" applyProtection="0"/>
    <xf numFmtId="43" fontId="65" fillId="0" borderId="0" applyFont="0" applyFill="0" applyBorder="0" applyAlignment="0" applyProtection="0"/>
    <xf numFmtId="43" fontId="14" fillId="0" borderId="0" applyFont="0" applyFill="0" applyBorder="0" applyAlignment="0" applyProtection="0"/>
    <xf numFmtId="41" fontId="30" fillId="0" borderId="0" applyFont="0" applyFill="0" applyBorder="0" applyAlignment="0" applyProtection="0"/>
    <xf numFmtId="41" fontId="30" fillId="0" borderId="0" applyFont="0" applyFill="0" applyBorder="0" applyAlignment="0" applyProtection="0"/>
    <xf numFmtId="41" fontId="62" fillId="0" borderId="0" applyFont="0" applyFill="0" applyBorder="0" applyAlignment="0" applyProtection="0"/>
    <xf numFmtId="41" fontId="62" fillId="0" borderId="0" applyFont="0" applyFill="0" applyBorder="0" applyAlignment="0" applyProtection="0"/>
    <xf numFmtId="41" fontId="64"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4"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14"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63" fillId="0" borderId="0" applyFont="0" applyFill="0" applyBorder="0" applyAlignment="0" applyProtection="0"/>
    <xf numFmtId="41" fontId="63" fillId="0" borderId="0" applyFont="0" applyFill="0" applyBorder="0" applyAlignment="0" applyProtection="0"/>
    <xf numFmtId="43" fontId="30" fillId="0" borderId="0" applyFont="0" applyFill="0" applyBorder="0" applyAlignment="0" applyProtection="0"/>
    <xf numFmtId="43" fontId="34" fillId="0" borderId="0" applyFont="0" applyFill="0" applyBorder="0" applyAlignment="0" applyProtection="0"/>
    <xf numFmtId="43" fontId="30" fillId="0" borderId="0" applyFont="0" applyFill="0" applyBorder="0" applyAlignment="0" applyProtection="0"/>
    <xf numFmtId="41" fontId="64" fillId="0" borderId="0" applyFont="0" applyFill="0" applyBorder="0" applyAlignment="0" applyProtection="0"/>
    <xf numFmtId="43" fontId="30" fillId="0" borderId="0" applyFont="0" applyFill="0" applyBorder="0" applyAlignment="0" applyProtection="0"/>
    <xf numFmtId="43" fontId="14" fillId="0" borderId="0" applyFont="0" applyFill="0" applyBorder="0" applyAlignment="0" applyProtection="0"/>
    <xf numFmtId="43" fontId="30"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xf numFmtId="43" fontId="30" fillId="0" borderId="0"/>
    <xf numFmtId="43" fontId="30" fillId="0" borderId="0"/>
    <xf numFmtId="43" fontId="34" fillId="0" borderId="0" applyFont="0" applyFill="0" applyBorder="0" applyAlignment="0" applyProtection="0"/>
    <xf numFmtId="43" fontId="65" fillId="0" borderId="0" applyFont="0" applyFill="0" applyBorder="0" applyAlignment="0" applyProtection="0"/>
    <xf numFmtId="43" fontId="14"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14" fillId="0" borderId="0" applyFont="0" applyFill="0" applyBorder="0" applyAlignment="0" applyProtection="0"/>
    <xf numFmtId="43" fontId="30" fillId="0" borderId="0"/>
    <xf numFmtId="43" fontId="30" fillId="0" borderId="0"/>
    <xf numFmtId="43" fontId="34" fillId="0" borderId="0" applyFont="0" applyFill="0" applyBorder="0" applyAlignment="0" applyProtection="0"/>
    <xf numFmtId="43" fontId="30" fillId="0" borderId="0" applyFont="0" applyFill="0" applyBorder="0" applyAlignment="0" applyProtection="0"/>
    <xf numFmtId="43" fontId="34" fillId="0" borderId="0" applyFont="0" applyFill="0" applyBorder="0" applyAlignment="0" applyProtection="0"/>
    <xf numFmtId="43" fontId="62" fillId="0" borderId="0" applyFont="0" applyFill="0" applyBorder="0" applyAlignment="0" applyProtection="0"/>
    <xf numFmtId="41" fontId="62"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6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6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65" fillId="0" borderId="0" applyFont="0" applyFill="0" applyBorder="0" applyAlignment="0" applyProtection="0"/>
    <xf numFmtId="43" fontId="30" fillId="0" borderId="0"/>
    <xf numFmtId="41" fontId="14" fillId="0" borderId="0" applyFont="0" applyFill="0" applyBorder="0" applyAlignment="0" applyProtection="0"/>
    <xf numFmtId="43" fontId="63" fillId="0" borderId="0" applyFont="0" applyFill="0" applyBorder="0" applyAlignment="0" applyProtection="0"/>
    <xf numFmtId="41"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34" fillId="0" borderId="0" applyFont="0" applyFill="0" applyBorder="0" applyAlignment="0" applyProtection="0"/>
    <xf numFmtId="43" fontId="14" fillId="28" borderId="0" applyNumberFormat="0" applyBorder="0" applyAlignment="0" applyProtection="0"/>
    <xf numFmtId="43" fontId="14" fillId="24" borderId="0" applyNumberFormat="0" applyBorder="0" applyAlignment="0" applyProtection="0"/>
    <xf numFmtId="43" fontId="14" fillId="20" borderId="0" applyNumberFormat="0" applyBorder="0" applyAlignment="0" applyProtection="0"/>
    <xf numFmtId="43" fontId="14" fillId="0" borderId="0"/>
    <xf numFmtId="43" fontId="14" fillId="20" borderId="0" applyNumberFormat="0" applyBorder="0" applyAlignment="0" applyProtection="0"/>
    <xf numFmtId="43" fontId="14" fillId="32" borderId="0" applyNumberFormat="0" applyBorder="0" applyAlignment="0" applyProtection="0"/>
    <xf numFmtId="43" fontId="14" fillId="32" borderId="0" applyNumberFormat="0" applyBorder="0" applyAlignment="0" applyProtection="0"/>
    <xf numFmtId="43" fontId="14" fillId="28" borderId="0" applyNumberFormat="0" applyBorder="0" applyAlignment="0" applyProtection="0"/>
    <xf numFmtId="43" fontId="14" fillId="24" borderId="0" applyNumberFormat="0" applyBorder="0" applyAlignment="0" applyProtection="0"/>
    <xf numFmtId="43" fontId="14" fillId="21" borderId="0" applyNumberFormat="0" applyBorder="0" applyAlignment="0" applyProtection="0"/>
    <xf numFmtId="43" fontId="15" fillId="34" borderId="0" applyNumberFormat="0" applyBorder="0" applyAlignment="0" applyProtection="0"/>
    <xf numFmtId="43" fontId="15" fillId="22" borderId="0" applyNumberFormat="0" applyBorder="0" applyAlignment="0" applyProtection="0"/>
    <xf numFmtId="43" fontId="14" fillId="33" borderId="0" applyNumberFormat="0" applyBorder="0" applyAlignment="0" applyProtection="0"/>
    <xf numFmtId="43" fontId="14" fillId="21" borderId="0" applyNumberFormat="0" applyBorder="0" applyAlignment="0" applyProtection="0"/>
    <xf numFmtId="43" fontId="15" fillId="34" borderId="0" applyNumberFormat="0" applyBorder="0" applyAlignment="0" applyProtection="0"/>
    <xf numFmtId="43" fontId="15" fillId="22" borderId="0" applyNumberFormat="0" applyBorder="0" applyAlignment="0" applyProtection="0"/>
    <xf numFmtId="43" fontId="14" fillId="33" borderId="0" applyNumberFormat="0" applyBorder="0" applyAlignment="0" applyProtection="0"/>
    <xf numFmtId="43" fontId="14" fillId="40" borderId="0" applyNumberFormat="0" applyBorder="0" applyAlignment="0" applyProtection="0"/>
    <xf numFmtId="43" fontId="15" fillId="30" borderId="0" applyNumberFormat="0" applyBorder="0" applyAlignment="0" applyProtection="0"/>
    <xf numFmtId="43" fontId="14" fillId="41" borderId="0" applyNumberFormat="0" applyBorder="0" applyAlignment="0" applyProtection="0"/>
    <xf numFmtId="43" fontId="14" fillId="29" borderId="0" applyNumberFormat="0" applyBorder="0" applyAlignment="0" applyProtection="0"/>
    <xf numFmtId="43" fontId="14" fillId="40" borderId="0" applyNumberFormat="0" applyBorder="0" applyAlignment="0" applyProtection="0"/>
    <xf numFmtId="43" fontId="15" fillId="30" borderId="0" applyNumberFormat="0" applyBorder="0" applyAlignment="0" applyProtection="0"/>
    <xf numFmtId="43" fontId="14" fillId="41" borderId="0" applyNumberFormat="0" applyBorder="0" applyAlignment="0" applyProtection="0"/>
    <xf numFmtId="43" fontId="14" fillId="29" borderId="0" applyNumberFormat="0" applyBorder="0" applyAlignment="0" applyProtection="0"/>
    <xf numFmtId="43" fontId="14" fillId="36" borderId="0" applyNumberFormat="0" applyBorder="0" applyAlignment="0" applyProtection="0"/>
    <xf numFmtId="43" fontId="15" fillId="26" borderId="0" applyNumberFormat="0" applyBorder="0" applyAlignment="0" applyProtection="0"/>
    <xf numFmtId="43" fontId="14" fillId="37" borderId="0" applyNumberFormat="0" applyBorder="0" applyAlignment="0" applyProtection="0"/>
    <xf numFmtId="43" fontId="14" fillId="25" borderId="0" applyNumberFormat="0" applyBorder="0" applyAlignment="0" applyProtection="0"/>
    <xf numFmtId="43" fontId="14" fillId="36" borderId="0" applyNumberFormat="0" applyBorder="0" applyAlignment="0" applyProtection="0"/>
    <xf numFmtId="43" fontId="15" fillId="26" borderId="0" applyNumberFormat="0" applyBorder="0" applyAlignment="0" applyProtection="0"/>
    <xf numFmtId="43" fontId="14" fillId="37" borderId="0" applyNumberFormat="0" applyBorder="0" applyAlignment="0" applyProtection="0"/>
    <xf numFmtId="43" fontId="14" fillId="25" borderId="0" applyNumberFormat="0" applyBorder="0" applyAlignment="0" applyProtection="0"/>
    <xf numFmtId="43" fontId="15" fillId="38" borderId="0" applyNumberFormat="0" applyBorder="0" applyAlignment="0" applyProtection="0"/>
    <xf numFmtId="43" fontId="15" fillId="38" borderId="0" applyNumberFormat="0" applyBorder="0" applyAlignment="0" applyProtection="0"/>
    <xf numFmtId="43" fontId="15" fillId="42" borderId="0" applyNumberFormat="0" applyBorder="0" applyAlignment="0" applyProtection="0"/>
    <xf numFmtId="43" fontId="15" fillId="42" borderId="0" applyNumberFormat="0" applyBorder="0" applyAlignment="0" applyProtection="0"/>
    <xf numFmtId="43" fontId="15" fillId="19" borderId="0" applyNumberFormat="0" applyBorder="0" applyAlignment="0" applyProtection="0"/>
    <xf numFmtId="43" fontId="15" fillId="19" borderId="0" applyNumberFormat="0" applyBorder="0" applyAlignment="0" applyProtection="0"/>
    <xf numFmtId="43" fontId="15" fillId="23" borderId="0" applyNumberFormat="0" applyBorder="0" applyAlignment="0" applyProtection="0"/>
    <xf numFmtId="43" fontId="15" fillId="23" borderId="0" applyNumberFormat="0" applyBorder="0" applyAlignment="0" applyProtection="0"/>
    <xf numFmtId="43" fontId="15" fillId="27" borderId="0" applyNumberFormat="0" applyBorder="0" applyAlignment="0" applyProtection="0"/>
    <xf numFmtId="43" fontId="15" fillId="27" borderId="0" applyNumberFormat="0" applyBorder="0" applyAlignment="0" applyProtection="0"/>
    <xf numFmtId="43" fontId="15" fillId="31" borderId="0" applyNumberFormat="0" applyBorder="0" applyAlignment="0" applyProtection="0"/>
    <xf numFmtId="43" fontId="15" fillId="31" borderId="0" applyNumberFormat="0" applyBorder="0" applyAlignment="0" applyProtection="0"/>
    <xf numFmtId="43" fontId="15" fillId="35" borderId="0" applyNumberFormat="0" applyBorder="0" applyAlignment="0" applyProtection="0"/>
    <xf numFmtId="43" fontId="15" fillId="35" borderId="0" applyNumberFormat="0" applyBorder="0" applyAlignment="0" applyProtection="0"/>
    <xf numFmtId="43" fontId="15" fillId="39" borderId="0" applyNumberFormat="0" applyBorder="0" applyAlignment="0" applyProtection="0"/>
    <xf numFmtId="43" fontId="15" fillId="39" borderId="0" applyNumberFormat="0" applyBorder="0" applyAlignment="0" applyProtection="0"/>
    <xf numFmtId="43" fontId="53" fillId="13" borderId="0" applyNumberFormat="0" applyBorder="0" applyAlignment="0" applyProtection="0"/>
    <xf numFmtId="43" fontId="53" fillId="13" borderId="0" applyNumberFormat="0" applyBorder="0" applyAlignment="0" applyProtection="0"/>
    <xf numFmtId="43" fontId="57" fillId="16" borderId="11" applyNumberFormat="0" applyAlignment="0" applyProtection="0"/>
    <xf numFmtId="43" fontId="57" fillId="16" borderId="11" applyNumberFormat="0" applyAlignment="0" applyProtection="0"/>
    <xf numFmtId="43" fontId="59" fillId="17" borderId="14" applyNumberFormat="0" applyAlignment="0" applyProtection="0"/>
    <xf numFmtId="43" fontId="59" fillId="17" borderId="14" applyNumberFormat="0" applyAlignment="0" applyProtection="0"/>
    <xf numFmtId="43" fontId="14" fillId="0" borderId="0" applyFont="0" applyFill="0" applyBorder="0" applyAlignment="0" applyProtection="0"/>
    <xf numFmtId="43" fontId="60" fillId="0" borderId="0" applyNumberFormat="0" applyFill="0" applyBorder="0" applyAlignment="0" applyProtection="0"/>
    <xf numFmtId="43" fontId="60" fillId="0" borderId="0" applyNumberFormat="0" applyFill="0" applyBorder="0" applyAlignment="0" applyProtection="0"/>
    <xf numFmtId="43" fontId="52" fillId="12" borderId="0" applyNumberFormat="0" applyBorder="0" applyAlignment="0" applyProtection="0"/>
    <xf numFmtId="43" fontId="52" fillId="12" borderId="0" applyNumberFormat="0" applyBorder="0" applyAlignment="0" applyProtection="0"/>
    <xf numFmtId="43" fontId="49" fillId="0" borderId="8" applyNumberFormat="0" applyFill="0" applyAlignment="0" applyProtection="0"/>
    <xf numFmtId="43" fontId="49" fillId="0" borderId="8" applyNumberFormat="0" applyFill="0" applyAlignment="0" applyProtection="0"/>
    <xf numFmtId="43" fontId="50" fillId="0" borderId="9" applyNumberFormat="0" applyFill="0" applyAlignment="0" applyProtection="0"/>
    <xf numFmtId="43" fontId="50" fillId="0" borderId="9" applyNumberFormat="0" applyFill="0" applyAlignment="0" applyProtection="0"/>
    <xf numFmtId="43" fontId="51" fillId="0" borderId="10" applyNumberFormat="0" applyFill="0" applyAlignment="0" applyProtection="0"/>
    <xf numFmtId="43" fontId="51" fillId="0" borderId="10" applyNumberFormat="0" applyFill="0" applyAlignment="0" applyProtection="0"/>
    <xf numFmtId="43" fontId="51" fillId="0" borderId="0" applyNumberFormat="0" applyFill="0" applyBorder="0" applyAlignment="0" applyProtection="0"/>
    <xf numFmtId="43" fontId="51" fillId="0" borderId="0" applyNumberFormat="0" applyFill="0" applyBorder="0" applyAlignment="0" applyProtection="0"/>
    <xf numFmtId="43" fontId="55" fillId="15" borderId="11" applyNumberFormat="0" applyAlignment="0" applyProtection="0"/>
    <xf numFmtId="43" fontId="55" fillId="15" borderId="11" applyNumberFormat="0" applyAlignment="0" applyProtection="0"/>
    <xf numFmtId="43" fontId="58" fillId="0" borderId="13" applyNumberFormat="0" applyFill="0" applyAlignment="0" applyProtection="0"/>
    <xf numFmtId="43" fontId="58" fillId="0" borderId="13" applyNumberFormat="0" applyFill="0" applyAlignment="0" applyProtection="0"/>
    <xf numFmtId="43" fontId="54" fillId="14" borderId="0" applyNumberFormat="0" applyBorder="0" applyAlignment="0" applyProtection="0"/>
    <xf numFmtId="43" fontId="54" fillId="14" borderId="0" applyNumberFormat="0" applyBorder="0" applyAlignment="0" applyProtection="0"/>
    <xf numFmtId="43" fontId="30" fillId="0" borderId="0"/>
    <xf numFmtId="43" fontId="30" fillId="0" borderId="0"/>
    <xf numFmtId="43" fontId="30" fillId="0" borderId="0"/>
    <xf numFmtId="43" fontId="30" fillId="0" borderId="0"/>
    <xf numFmtId="43" fontId="30" fillId="0" borderId="0"/>
    <xf numFmtId="43" fontId="30" fillId="0" borderId="0"/>
    <xf numFmtId="43" fontId="30" fillId="0" borderId="0"/>
    <xf numFmtId="43" fontId="30" fillId="0" borderId="0"/>
    <xf numFmtId="43" fontId="30" fillId="0" borderId="0"/>
    <xf numFmtId="43" fontId="30" fillId="0" borderId="0"/>
    <xf numFmtId="43" fontId="30" fillId="0" borderId="0"/>
    <xf numFmtId="43" fontId="30" fillId="0" borderId="0"/>
    <xf numFmtId="43" fontId="30" fillId="0" borderId="0"/>
    <xf numFmtId="43" fontId="30" fillId="0" borderId="0"/>
    <xf numFmtId="43" fontId="30" fillId="0" borderId="0"/>
    <xf numFmtId="43" fontId="14" fillId="0" borderId="0"/>
    <xf numFmtId="43" fontId="14" fillId="0" borderId="0"/>
    <xf numFmtId="43" fontId="14" fillId="0" borderId="0"/>
    <xf numFmtId="43" fontId="14" fillId="0" borderId="0"/>
    <xf numFmtId="43" fontId="14" fillId="0" borderId="0"/>
    <xf numFmtId="43" fontId="14" fillId="0" borderId="0"/>
    <xf numFmtId="43" fontId="14" fillId="0" borderId="0"/>
    <xf numFmtId="43" fontId="14" fillId="0" borderId="0"/>
    <xf numFmtId="43" fontId="14" fillId="0" borderId="0"/>
    <xf numFmtId="43" fontId="14" fillId="0" borderId="0"/>
    <xf numFmtId="43" fontId="14" fillId="0" borderId="0"/>
    <xf numFmtId="43" fontId="14" fillId="0" borderId="0"/>
    <xf numFmtId="43" fontId="14" fillId="0" borderId="0"/>
    <xf numFmtId="43" fontId="14" fillId="0" borderId="0"/>
    <xf numFmtId="43" fontId="14" fillId="0" borderId="0"/>
    <xf numFmtId="43" fontId="14" fillId="0" borderId="0"/>
    <xf numFmtId="43" fontId="14" fillId="0" borderId="0"/>
    <xf numFmtId="43" fontId="30" fillId="0" borderId="0"/>
    <xf numFmtId="43" fontId="30" fillId="0" borderId="0"/>
    <xf numFmtId="43" fontId="14" fillId="0" borderId="0"/>
    <xf numFmtId="43" fontId="14" fillId="0" borderId="0"/>
    <xf numFmtId="43" fontId="14" fillId="0" borderId="0"/>
    <xf numFmtId="43" fontId="14" fillId="0" borderId="0"/>
    <xf numFmtId="43" fontId="14" fillId="0" borderId="0"/>
    <xf numFmtId="43" fontId="14" fillId="0" borderId="0"/>
    <xf numFmtId="43" fontId="30" fillId="0" borderId="0"/>
    <xf numFmtId="43" fontId="30" fillId="0" borderId="0"/>
    <xf numFmtId="43" fontId="14" fillId="0" borderId="0"/>
    <xf numFmtId="43" fontId="14" fillId="0" borderId="0"/>
    <xf numFmtId="43" fontId="30" fillId="0" borderId="0"/>
    <xf numFmtId="43" fontId="30" fillId="0" borderId="0"/>
    <xf numFmtId="43" fontId="30" fillId="0" borderId="0"/>
    <xf numFmtId="43" fontId="30" fillId="0" borderId="0"/>
    <xf numFmtId="43" fontId="30" fillId="0" borderId="0"/>
    <xf numFmtId="43" fontId="30" fillId="0" borderId="0"/>
    <xf numFmtId="43" fontId="30" fillId="0" borderId="0"/>
    <xf numFmtId="43" fontId="30" fillId="0" borderId="0"/>
    <xf numFmtId="43" fontId="30" fillId="0" borderId="0"/>
    <xf numFmtId="43" fontId="30" fillId="0" borderId="0"/>
    <xf numFmtId="43" fontId="30" fillId="0" borderId="0"/>
    <xf numFmtId="43" fontId="30" fillId="0" borderId="0"/>
    <xf numFmtId="43" fontId="30" fillId="0" borderId="0"/>
    <xf numFmtId="43" fontId="30" fillId="0" borderId="0"/>
    <xf numFmtId="43" fontId="30" fillId="0" borderId="0"/>
    <xf numFmtId="43" fontId="30" fillId="0" borderId="0"/>
    <xf numFmtId="43" fontId="30" fillId="0" borderId="0"/>
    <xf numFmtId="43" fontId="30" fillId="0" borderId="0"/>
    <xf numFmtId="43" fontId="30" fillId="0" borderId="0"/>
    <xf numFmtId="43" fontId="30" fillId="0" borderId="0"/>
    <xf numFmtId="43" fontId="30" fillId="0" borderId="0"/>
    <xf numFmtId="43" fontId="30" fillId="0" borderId="0"/>
    <xf numFmtId="43" fontId="30" fillId="0" borderId="0"/>
    <xf numFmtId="43" fontId="30" fillId="0" borderId="0"/>
    <xf numFmtId="43" fontId="14" fillId="0" borderId="0"/>
    <xf numFmtId="43" fontId="30" fillId="0" borderId="0"/>
    <xf numFmtId="43" fontId="30" fillId="0" borderId="0"/>
    <xf numFmtId="43" fontId="14" fillId="0" borderId="0"/>
    <xf numFmtId="43" fontId="34" fillId="18" borderId="15" applyNumberFormat="0" applyFont="0" applyAlignment="0" applyProtection="0"/>
    <xf numFmtId="43" fontId="34" fillId="18" borderId="15" applyNumberFormat="0" applyFont="0" applyAlignment="0" applyProtection="0"/>
    <xf numFmtId="43" fontId="34" fillId="18" borderId="15" applyNumberFormat="0" applyFont="0" applyAlignment="0" applyProtection="0"/>
    <xf numFmtId="43" fontId="34" fillId="18" borderId="15" applyNumberFormat="0" applyFont="0" applyAlignment="0" applyProtection="0"/>
    <xf numFmtId="43" fontId="34" fillId="18" borderId="15" applyNumberFormat="0" applyFont="0" applyAlignment="0" applyProtection="0"/>
    <xf numFmtId="43" fontId="34" fillId="18" borderId="15" applyNumberFormat="0" applyFont="0" applyAlignment="0" applyProtection="0"/>
    <xf numFmtId="43" fontId="34" fillId="18" borderId="15" applyNumberFormat="0" applyFont="0" applyAlignment="0" applyProtection="0"/>
    <xf numFmtId="43" fontId="34" fillId="18" borderId="15" applyNumberFormat="0" applyFont="0" applyAlignment="0" applyProtection="0"/>
    <xf numFmtId="43" fontId="34" fillId="18" borderId="15" applyNumberFormat="0" applyFont="0" applyAlignment="0" applyProtection="0"/>
    <xf numFmtId="43" fontId="34" fillId="18" borderId="15" applyNumberFormat="0" applyFont="0" applyAlignment="0" applyProtection="0"/>
    <xf numFmtId="43" fontId="34" fillId="18" borderId="15" applyNumberFormat="0" applyFont="0" applyAlignment="0" applyProtection="0"/>
    <xf numFmtId="43" fontId="34" fillId="18" borderId="15" applyNumberFormat="0" applyFont="0" applyAlignment="0" applyProtection="0"/>
    <xf numFmtId="43" fontId="34" fillId="18" borderId="15" applyNumberFormat="0" applyFont="0" applyAlignment="0" applyProtection="0"/>
    <xf numFmtId="43" fontId="34" fillId="18" borderId="15" applyNumberFormat="0" applyFont="0" applyAlignment="0" applyProtection="0"/>
    <xf numFmtId="43" fontId="34" fillId="18" borderId="15" applyNumberFormat="0" applyFont="0" applyAlignment="0" applyProtection="0"/>
    <xf numFmtId="43" fontId="34" fillId="18" borderId="15" applyNumberFormat="0" applyFont="0" applyAlignment="0" applyProtection="0"/>
    <xf numFmtId="43" fontId="34" fillId="18" borderId="15" applyNumberFormat="0" applyFont="0" applyAlignment="0" applyProtection="0"/>
    <xf numFmtId="43" fontId="34" fillId="18" borderId="15" applyNumberFormat="0" applyFont="0" applyAlignment="0" applyProtection="0"/>
    <xf numFmtId="43" fontId="56" fillId="16" borderId="12" applyNumberFormat="0" applyAlignment="0" applyProtection="0"/>
    <xf numFmtId="43" fontId="56" fillId="16" borderId="12" applyNumberFormat="0" applyAlignment="0" applyProtection="0"/>
    <xf numFmtId="43" fontId="14"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61" fillId="0" borderId="0" applyNumberFormat="0" applyFill="0" applyBorder="0" applyAlignment="0" applyProtection="0"/>
    <xf numFmtId="43" fontId="61" fillId="0" borderId="0" applyNumberFormat="0" applyFill="0" applyBorder="0" applyAlignment="0" applyProtection="0"/>
    <xf numFmtId="43" fontId="35" fillId="0" borderId="16" applyNumberFormat="0" applyFill="0" applyAlignment="0" applyProtection="0"/>
    <xf numFmtId="43" fontId="35" fillId="0" borderId="16" applyNumberFormat="0" applyFill="0" applyAlignment="0" applyProtection="0"/>
    <xf numFmtId="43" fontId="47" fillId="0" borderId="0" applyNumberFormat="0" applyFill="0" applyBorder="0" applyAlignment="0" applyProtection="0"/>
    <xf numFmtId="43" fontId="47" fillId="0" borderId="0" applyNumberFormat="0" applyFill="0" applyBorder="0" applyAlignment="0" applyProtection="0"/>
    <xf numFmtId="43" fontId="14" fillId="0" borderId="0"/>
    <xf numFmtId="43" fontId="14" fillId="0" borderId="0"/>
    <xf numFmtId="43" fontId="14" fillId="0" borderId="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1"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30" fillId="0" borderId="0"/>
    <xf numFmtId="43" fontId="14" fillId="0" borderId="0" applyFont="0" applyFill="0" applyBorder="0" applyAlignment="0" applyProtection="0"/>
    <xf numFmtId="43" fontId="14" fillId="0" borderId="0"/>
    <xf numFmtId="43" fontId="30" fillId="0" borderId="0" applyFont="0" applyFill="0" applyBorder="0" applyAlignment="0" applyProtection="0"/>
    <xf numFmtId="43" fontId="30" fillId="0" borderId="0"/>
    <xf numFmtId="43" fontId="30"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1" fontId="30" fillId="0" borderId="0" applyFont="0" applyFill="0" applyBorder="0" applyAlignment="0" applyProtection="0"/>
    <xf numFmtId="43" fontId="65" fillId="0" borderId="0" applyFont="0" applyFill="0" applyBorder="0" applyAlignment="0" applyProtection="0"/>
    <xf numFmtId="43" fontId="14" fillId="0" borderId="0" applyFont="0" applyFill="0" applyBorder="0" applyAlignment="0" applyProtection="0"/>
    <xf numFmtId="41" fontId="30" fillId="0" borderId="0" applyFont="0" applyFill="0" applyBorder="0" applyAlignment="0" applyProtection="0"/>
    <xf numFmtId="41" fontId="30" fillId="0" borderId="0" applyFont="0" applyFill="0" applyBorder="0" applyAlignment="0" applyProtection="0"/>
    <xf numFmtId="41" fontId="62" fillId="0" borderId="0" applyFont="0" applyFill="0" applyBorder="0" applyAlignment="0" applyProtection="0"/>
    <xf numFmtId="41" fontId="62" fillId="0" borderId="0" applyFont="0" applyFill="0" applyBorder="0" applyAlignment="0" applyProtection="0"/>
    <xf numFmtId="41" fontId="64"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4"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14"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63" fillId="0" borderId="0" applyFont="0" applyFill="0" applyBorder="0" applyAlignment="0" applyProtection="0"/>
    <xf numFmtId="41" fontId="63" fillId="0" borderId="0" applyFont="0" applyFill="0" applyBorder="0" applyAlignment="0" applyProtection="0"/>
    <xf numFmtId="43" fontId="30" fillId="0" borderId="0" applyFont="0" applyFill="0" applyBorder="0" applyAlignment="0" applyProtection="0"/>
    <xf numFmtId="43" fontId="34" fillId="0" borderId="0" applyFont="0" applyFill="0" applyBorder="0" applyAlignment="0" applyProtection="0"/>
    <xf numFmtId="43" fontId="30" fillId="0" borderId="0" applyFont="0" applyFill="0" applyBorder="0" applyAlignment="0" applyProtection="0"/>
    <xf numFmtId="41" fontId="64" fillId="0" borderId="0" applyFont="0" applyFill="0" applyBorder="0" applyAlignment="0" applyProtection="0"/>
    <xf numFmtId="43" fontId="30" fillId="0" borderId="0" applyFont="0" applyFill="0" applyBorder="0" applyAlignment="0" applyProtection="0"/>
    <xf numFmtId="43" fontId="14" fillId="0" borderId="0" applyFont="0" applyFill="0" applyBorder="0" applyAlignment="0" applyProtection="0"/>
    <xf numFmtId="43" fontId="30"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xf numFmtId="43" fontId="30" fillId="0" borderId="0"/>
    <xf numFmtId="43" fontId="30" fillId="0" borderId="0"/>
    <xf numFmtId="43" fontId="34" fillId="0" borderId="0" applyFont="0" applyFill="0" applyBorder="0" applyAlignment="0" applyProtection="0"/>
    <xf numFmtId="43" fontId="65" fillId="0" borderId="0" applyFont="0" applyFill="0" applyBorder="0" applyAlignment="0" applyProtection="0"/>
    <xf numFmtId="43" fontId="14"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14" fillId="0" borderId="0" applyFont="0" applyFill="0" applyBorder="0" applyAlignment="0" applyProtection="0"/>
    <xf numFmtId="43" fontId="30" fillId="0" borderId="0"/>
    <xf numFmtId="43" fontId="30" fillId="0" borderId="0"/>
    <xf numFmtId="43" fontId="34" fillId="0" borderId="0" applyFont="0" applyFill="0" applyBorder="0" applyAlignment="0" applyProtection="0"/>
    <xf numFmtId="43" fontId="30" fillId="0" borderId="0" applyFont="0" applyFill="0" applyBorder="0" applyAlignment="0" applyProtection="0"/>
    <xf numFmtId="43" fontId="34" fillId="0" borderId="0" applyFont="0" applyFill="0" applyBorder="0" applyAlignment="0" applyProtection="0"/>
    <xf numFmtId="43" fontId="62" fillId="0" borderId="0" applyFont="0" applyFill="0" applyBorder="0" applyAlignment="0" applyProtection="0"/>
    <xf numFmtId="41" fontId="62"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6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6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65" fillId="0" borderId="0" applyFont="0" applyFill="0" applyBorder="0" applyAlignment="0" applyProtection="0"/>
    <xf numFmtId="43" fontId="30" fillId="0" borderId="0"/>
    <xf numFmtId="41" fontId="14" fillId="0" borderId="0" applyFont="0" applyFill="0" applyBorder="0" applyAlignment="0" applyProtection="0"/>
    <xf numFmtId="43" fontId="63" fillId="0" borderId="0" applyFont="0" applyFill="0" applyBorder="0" applyAlignment="0" applyProtection="0"/>
    <xf numFmtId="41"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34" fillId="0" borderId="0" applyFont="0" applyFill="0" applyBorder="0" applyAlignment="0" applyProtection="0"/>
    <xf numFmtId="43" fontId="14" fillId="0" borderId="0" applyFont="0" applyFill="0" applyBorder="0" applyAlignment="0" applyProtection="0"/>
    <xf numFmtId="43" fontId="63" fillId="0" borderId="0" applyFont="0" applyFill="0" applyBorder="0" applyAlignment="0" applyProtection="0"/>
    <xf numFmtId="41"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30" fillId="0" borderId="0"/>
    <xf numFmtId="43" fontId="14" fillId="0" borderId="0" applyFont="0" applyFill="0" applyBorder="0" applyAlignment="0" applyProtection="0"/>
    <xf numFmtId="43" fontId="14" fillId="0" borderId="0"/>
    <xf numFmtId="43" fontId="30" fillId="0" borderId="0" applyFont="0" applyFill="0" applyBorder="0" applyAlignment="0" applyProtection="0"/>
    <xf numFmtId="43" fontId="30" fillId="0" borderId="0"/>
    <xf numFmtId="43" fontId="30"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1" fontId="30" fillId="0" borderId="0" applyFont="0" applyFill="0" applyBorder="0" applyAlignment="0" applyProtection="0"/>
    <xf numFmtId="43" fontId="65" fillId="0" borderId="0" applyFont="0" applyFill="0" applyBorder="0" applyAlignment="0" applyProtection="0"/>
    <xf numFmtId="43" fontId="14" fillId="0" borderId="0" applyFont="0" applyFill="0" applyBorder="0" applyAlignment="0" applyProtection="0"/>
    <xf numFmtId="41" fontId="30" fillId="0" borderId="0" applyFont="0" applyFill="0" applyBorder="0" applyAlignment="0" applyProtection="0"/>
    <xf numFmtId="41" fontId="30" fillId="0" borderId="0" applyFont="0" applyFill="0" applyBorder="0" applyAlignment="0" applyProtection="0"/>
    <xf numFmtId="41" fontId="62" fillId="0" borderId="0" applyFont="0" applyFill="0" applyBorder="0" applyAlignment="0" applyProtection="0"/>
    <xf numFmtId="41" fontId="62" fillId="0" borderId="0" applyFont="0" applyFill="0" applyBorder="0" applyAlignment="0" applyProtection="0"/>
    <xf numFmtId="41" fontId="64"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4"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14"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63" fillId="0" borderId="0" applyFont="0" applyFill="0" applyBorder="0" applyAlignment="0" applyProtection="0"/>
    <xf numFmtId="41" fontId="63" fillId="0" borderId="0" applyFont="0" applyFill="0" applyBorder="0" applyAlignment="0" applyProtection="0"/>
    <xf numFmtId="43" fontId="30" fillId="0" borderId="0" applyFont="0" applyFill="0" applyBorder="0" applyAlignment="0" applyProtection="0"/>
    <xf numFmtId="43" fontId="34" fillId="0" borderId="0" applyFont="0" applyFill="0" applyBorder="0" applyAlignment="0" applyProtection="0"/>
    <xf numFmtId="43" fontId="30" fillId="0" borderId="0" applyFont="0" applyFill="0" applyBorder="0" applyAlignment="0" applyProtection="0"/>
    <xf numFmtId="41" fontId="64" fillId="0" borderId="0" applyFont="0" applyFill="0" applyBorder="0" applyAlignment="0" applyProtection="0"/>
    <xf numFmtId="43" fontId="30" fillId="0" borderId="0" applyFont="0" applyFill="0" applyBorder="0" applyAlignment="0" applyProtection="0"/>
    <xf numFmtId="43" fontId="14" fillId="0" borderId="0" applyFont="0" applyFill="0" applyBorder="0" applyAlignment="0" applyProtection="0"/>
    <xf numFmtId="43" fontId="30"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xf numFmtId="43" fontId="30" fillId="0" borderId="0"/>
    <xf numFmtId="43" fontId="30" fillId="0" borderId="0"/>
    <xf numFmtId="43" fontId="34" fillId="0" borderId="0" applyFont="0" applyFill="0" applyBorder="0" applyAlignment="0" applyProtection="0"/>
    <xf numFmtId="43" fontId="65" fillId="0" borderId="0" applyFont="0" applyFill="0" applyBorder="0" applyAlignment="0" applyProtection="0"/>
    <xf numFmtId="43" fontId="14"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14" fillId="0" borderId="0" applyFont="0" applyFill="0" applyBorder="0" applyAlignment="0" applyProtection="0"/>
    <xf numFmtId="43" fontId="30" fillId="0" borderId="0"/>
    <xf numFmtId="43" fontId="30" fillId="0" borderId="0"/>
    <xf numFmtId="43" fontId="34" fillId="0" borderId="0" applyFont="0" applyFill="0" applyBorder="0" applyAlignment="0" applyProtection="0"/>
    <xf numFmtId="43" fontId="30" fillId="0" borderId="0" applyFont="0" applyFill="0" applyBorder="0" applyAlignment="0" applyProtection="0"/>
    <xf numFmtId="43" fontId="34" fillId="0" borderId="0" applyFont="0" applyFill="0" applyBorder="0" applyAlignment="0" applyProtection="0"/>
    <xf numFmtId="43" fontId="62" fillId="0" borderId="0" applyFont="0" applyFill="0" applyBorder="0" applyAlignment="0" applyProtection="0"/>
    <xf numFmtId="41" fontId="62"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6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6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65" fillId="0" borderId="0" applyFont="0" applyFill="0" applyBorder="0" applyAlignment="0" applyProtection="0"/>
    <xf numFmtId="43" fontId="30" fillId="0" borderId="0"/>
    <xf numFmtId="41" fontId="14" fillId="0" borderId="0" applyFont="0" applyFill="0" applyBorder="0" applyAlignment="0" applyProtection="0"/>
    <xf numFmtId="43" fontId="63" fillId="0" borderId="0" applyFont="0" applyFill="0" applyBorder="0" applyAlignment="0" applyProtection="0"/>
    <xf numFmtId="41"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34" fillId="0" borderId="0" applyFont="0" applyFill="0" applyBorder="0" applyAlignment="0" applyProtection="0"/>
    <xf numFmtId="43" fontId="63" fillId="0" borderId="0" applyFont="0" applyFill="0" applyBorder="0" applyAlignment="0" applyProtection="0"/>
    <xf numFmtId="41" fontId="14" fillId="0" borderId="0" applyFont="0" applyFill="0" applyBorder="0" applyAlignment="0" applyProtection="0"/>
    <xf numFmtId="43" fontId="63" fillId="0" borderId="0" applyFont="0" applyFill="0" applyBorder="0" applyAlignment="0" applyProtection="0"/>
    <xf numFmtId="41"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1"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1" fontId="63"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34" fillId="0" borderId="0" applyFont="0" applyFill="0" applyBorder="0" applyAlignment="0" applyProtection="0"/>
    <xf numFmtId="43" fontId="14" fillId="0" borderId="0" applyFont="0" applyFill="0" applyBorder="0" applyAlignment="0" applyProtection="0"/>
    <xf numFmtId="43" fontId="63" fillId="0" borderId="0" applyFont="0" applyFill="0" applyBorder="0" applyAlignment="0" applyProtection="0"/>
    <xf numFmtId="41"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30" fillId="0" borderId="0"/>
    <xf numFmtId="43" fontId="14" fillId="0" borderId="0" applyFont="0" applyFill="0" applyBorder="0" applyAlignment="0" applyProtection="0"/>
    <xf numFmtId="43" fontId="14" fillId="0" borderId="0"/>
    <xf numFmtId="43" fontId="30" fillId="0" borderId="0" applyFont="0" applyFill="0" applyBorder="0" applyAlignment="0" applyProtection="0"/>
    <xf numFmtId="43" fontId="30" fillId="0" borderId="0"/>
    <xf numFmtId="43" fontId="30"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1" fontId="30" fillId="0" borderId="0" applyFont="0" applyFill="0" applyBorder="0" applyAlignment="0" applyProtection="0"/>
    <xf numFmtId="43" fontId="65" fillId="0" borderId="0" applyFont="0" applyFill="0" applyBorder="0" applyAlignment="0" applyProtection="0"/>
    <xf numFmtId="43" fontId="14" fillId="0" borderId="0" applyFont="0" applyFill="0" applyBorder="0" applyAlignment="0" applyProtection="0"/>
    <xf numFmtId="41" fontId="30" fillId="0" borderId="0" applyFont="0" applyFill="0" applyBorder="0" applyAlignment="0" applyProtection="0"/>
    <xf numFmtId="41" fontId="30" fillId="0" borderId="0" applyFont="0" applyFill="0" applyBorder="0" applyAlignment="0" applyProtection="0"/>
    <xf numFmtId="41" fontId="62" fillId="0" borderId="0" applyFont="0" applyFill="0" applyBorder="0" applyAlignment="0" applyProtection="0"/>
    <xf numFmtId="41" fontId="62" fillId="0" borderId="0" applyFont="0" applyFill="0" applyBorder="0" applyAlignment="0" applyProtection="0"/>
    <xf numFmtId="41" fontId="64"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4"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14"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63" fillId="0" borderId="0" applyFont="0" applyFill="0" applyBorder="0" applyAlignment="0" applyProtection="0"/>
    <xf numFmtId="41" fontId="63" fillId="0" borderId="0" applyFont="0" applyFill="0" applyBorder="0" applyAlignment="0" applyProtection="0"/>
    <xf numFmtId="43" fontId="30" fillId="0" borderId="0" applyFont="0" applyFill="0" applyBorder="0" applyAlignment="0" applyProtection="0"/>
    <xf numFmtId="43" fontId="34" fillId="0" borderId="0" applyFont="0" applyFill="0" applyBorder="0" applyAlignment="0" applyProtection="0"/>
    <xf numFmtId="43" fontId="30" fillId="0" borderId="0" applyFont="0" applyFill="0" applyBorder="0" applyAlignment="0" applyProtection="0"/>
    <xf numFmtId="41" fontId="64" fillId="0" borderId="0" applyFont="0" applyFill="0" applyBorder="0" applyAlignment="0" applyProtection="0"/>
    <xf numFmtId="43" fontId="30" fillId="0" borderId="0" applyFont="0" applyFill="0" applyBorder="0" applyAlignment="0" applyProtection="0"/>
    <xf numFmtId="43" fontId="14" fillId="0" borderId="0" applyFont="0" applyFill="0" applyBorder="0" applyAlignment="0" applyProtection="0"/>
    <xf numFmtId="43" fontId="30"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xf numFmtId="43" fontId="30" fillId="0" borderId="0"/>
    <xf numFmtId="43" fontId="30" fillId="0" borderId="0"/>
    <xf numFmtId="43" fontId="34" fillId="0" borderId="0" applyFont="0" applyFill="0" applyBorder="0" applyAlignment="0" applyProtection="0"/>
    <xf numFmtId="43" fontId="65" fillId="0" borderId="0" applyFont="0" applyFill="0" applyBorder="0" applyAlignment="0" applyProtection="0"/>
    <xf numFmtId="43" fontId="14"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14" fillId="0" borderId="0" applyFont="0" applyFill="0" applyBorder="0" applyAlignment="0" applyProtection="0"/>
    <xf numFmtId="43" fontId="30" fillId="0" borderId="0"/>
    <xf numFmtId="43" fontId="30" fillId="0" borderId="0"/>
    <xf numFmtId="43" fontId="34" fillId="0" borderId="0" applyFont="0" applyFill="0" applyBorder="0" applyAlignment="0" applyProtection="0"/>
    <xf numFmtId="43" fontId="30" fillId="0" borderId="0" applyFont="0" applyFill="0" applyBorder="0" applyAlignment="0" applyProtection="0"/>
    <xf numFmtId="43" fontId="34" fillId="0" borderId="0" applyFont="0" applyFill="0" applyBorder="0" applyAlignment="0" applyProtection="0"/>
    <xf numFmtId="43" fontId="62" fillId="0" borderId="0" applyFont="0" applyFill="0" applyBorder="0" applyAlignment="0" applyProtection="0"/>
    <xf numFmtId="41" fontId="62"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6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6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65" fillId="0" borderId="0" applyFont="0" applyFill="0" applyBorder="0" applyAlignment="0" applyProtection="0"/>
    <xf numFmtId="43" fontId="30" fillId="0" borderId="0"/>
    <xf numFmtId="41" fontId="14" fillId="0" borderId="0" applyFont="0" applyFill="0" applyBorder="0" applyAlignment="0" applyProtection="0"/>
    <xf numFmtId="43" fontId="63" fillId="0" borderId="0" applyFont="0" applyFill="0" applyBorder="0" applyAlignment="0" applyProtection="0"/>
    <xf numFmtId="41"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34" fillId="0" borderId="0" applyFont="0" applyFill="0" applyBorder="0" applyAlignment="0" applyProtection="0"/>
    <xf numFmtId="43" fontId="14" fillId="28" borderId="0" applyNumberFormat="0" applyBorder="0" applyAlignment="0" applyProtection="0"/>
    <xf numFmtId="43" fontId="14" fillId="24" borderId="0" applyNumberFormat="0" applyBorder="0" applyAlignment="0" applyProtection="0"/>
    <xf numFmtId="43" fontId="14" fillId="20" borderId="0" applyNumberFormat="0" applyBorder="0" applyAlignment="0" applyProtection="0"/>
    <xf numFmtId="43" fontId="14" fillId="0" borderId="0"/>
    <xf numFmtId="43" fontId="14" fillId="20" borderId="0" applyNumberFormat="0" applyBorder="0" applyAlignment="0" applyProtection="0"/>
    <xf numFmtId="43" fontId="14" fillId="32" borderId="0" applyNumberFormat="0" applyBorder="0" applyAlignment="0" applyProtection="0"/>
    <xf numFmtId="43" fontId="14" fillId="32" borderId="0" applyNumberFormat="0" applyBorder="0" applyAlignment="0" applyProtection="0"/>
    <xf numFmtId="43" fontId="14" fillId="28" borderId="0" applyNumberFormat="0" applyBorder="0" applyAlignment="0" applyProtection="0"/>
    <xf numFmtId="43" fontId="14" fillId="24" borderId="0" applyNumberFormat="0" applyBorder="0" applyAlignment="0" applyProtection="0"/>
    <xf numFmtId="43" fontId="14" fillId="21" borderId="0" applyNumberFormat="0" applyBorder="0" applyAlignment="0" applyProtection="0"/>
    <xf numFmtId="43" fontId="15" fillId="34" borderId="0" applyNumberFormat="0" applyBorder="0" applyAlignment="0" applyProtection="0"/>
    <xf numFmtId="43" fontId="15" fillId="22" borderId="0" applyNumberFormat="0" applyBorder="0" applyAlignment="0" applyProtection="0"/>
    <xf numFmtId="43" fontId="14" fillId="33" borderId="0" applyNumberFormat="0" applyBorder="0" applyAlignment="0" applyProtection="0"/>
    <xf numFmtId="43" fontId="14" fillId="21" borderId="0" applyNumberFormat="0" applyBorder="0" applyAlignment="0" applyProtection="0"/>
    <xf numFmtId="43" fontId="15" fillId="34" borderId="0" applyNumberFormat="0" applyBorder="0" applyAlignment="0" applyProtection="0"/>
    <xf numFmtId="43" fontId="15" fillId="22" borderId="0" applyNumberFormat="0" applyBorder="0" applyAlignment="0" applyProtection="0"/>
    <xf numFmtId="43" fontId="14" fillId="33" borderId="0" applyNumberFormat="0" applyBorder="0" applyAlignment="0" applyProtection="0"/>
    <xf numFmtId="43" fontId="14" fillId="40" borderId="0" applyNumberFormat="0" applyBorder="0" applyAlignment="0" applyProtection="0"/>
    <xf numFmtId="43" fontId="15" fillId="30" borderId="0" applyNumberFormat="0" applyBorder="0" applyAlignment="0" applyProtection="0"/>
    <xf numFmtId="43" fontId="14" fillId="41" borderId="0" applyNumberFormat="0" applyBorder="0" applyAlignment="0" applyProtection="0"/>
    <xf numFmtId="43" fontId="14" fillId="29" borderId="0" applyNumberFormat="0" applyBorder="0" applyAlignment="0" applyProtection="0"/>
    <xf numFmtId="43" fontId="14" fillId="40" borderId="0" applyNumberFormat="0" applyBorder="0" applyAlignment="0" applyProtection="0"/>
    <xf numFmtId="43" fontId="15" fillId="30" borderId="0" applyNumberFormat="0" applyBorder="0" applyAlignment="0" applyProtection="0"/>
    <xf numFmtId="43" fontId="14" fillId="41" borderId="0" applyNumberFormat="0" applyBorder="0" applyAlignment="0" applyProtection="0"/>
    <xf numFmtId="43" fontId="14" fillId="29" borderId="0" applyNumberFormat="0" applyBorder="0" applyAlignment="0" applyProtection="0"/>
    <xf numFmtId="43" fontId="14" fillId="36" borderId="0" applyNumberFormat="0" applyBorder="0" applyAlignment="0" applyProtection="0"/>
    <xf numFmtId="43" fontId="15" fillId="26" borderId="0" applyNumberFormat="0" applyBorder="0" applyAlignment="0" applyProtection="0"/>
    <xf numFmtId="43" fontId="14" fillId="37" borderId="0" applyNumberFormat="0" applyBorder="0" applyAlignment="0" applyProtection="0"/>
    <xf numFmtId="43" fontId="14" fillId="25" borderId="0" applyNumberFormat="0" applyBorder="0" applyAlignment="0" applyProtection="0"/>
    <xf numFmtId="43" fontId="14" fillId="36" borderId="0" applyNumberFormat="0" applyBorder="0" applyAlignment="0" applyProtection="0"/>
    <xf numFmtId="43" fontId="15" fillId="26" borderId="0" applyNumberFormat="0" applyBorder="0" applyAlignment="0" applyProtection="0"/>
    <xf numFmtId="43" fontId="14" fillId="37" borderId="0" applyNumberFormat="0" applyBorder="0" applyAlignment="0" applyProtection="0"/>
    <xf numFmtId="43" fontId="14" fillId="25" borderId="0" applyNumberFormat="0" applyBorder="0" applyAlignment="0" applyProtection="0"/>
    <xf numFmtId="43" fontId="15" fillId="38" borderId="0" applyNumberFormat="0" applyBorder="0" applyAlignment="0" applyProtection="0"/>
    <xf numFmtId="43" fontId="15" fillId="38" borderId="0" applyNumberFormat="0" applyBorder="0" applyAlignment="0" applyProtection="0"/>
    <xf numFmtId="43" fontId="15" fillId="42" borderId="0" applyNumberFormat="0" applyBorder="0" applyAlignment="0" applyProtection="0"/>
    <xf numFmtId="43" fontId="15" fillId="42" borderId="0" applyNumberFormat="0" applyBorder="0" applyAlignment="0" applyProtection="0"/>
    <xf numFmtId="43" fontId="15" fillId="19" borderId="0" applyNumberFormat="0" applyBorder="0" applyAlignment="0" applyProtection="0"/>
    <xf numFmtId="43" fontId="15" fillId="19" borderId="0" applyNumberFormat="0" applyBorder="0" applyAlignment="0" applyProtection="0"/>
    <xf numFmtId="43" fontId="15" fillId="23" borderId="0" applyNumberFormat="0" applyBorder="0" applyAlignment="0" applyProtection="0"/>
    <xf numFmtId="43" fontId="15" fillId="23" borderId="0" applyNumberFormat="0" applyBorder="0" applyAlignment="0" applyProtection="0"/>
    <xf numFmtId="43" fontId="15" fillId="27" borderId="0" applyNumberFormat="0" applyBorder="0" applyAlignment="0" applyProtection="0"/>
    <xf numFmtId="43" fontId="15" fillId="27" borderId="0" applyNumberFormat="0" applyBorder="0" applyAlignment="0" applyProtection="0"/>
    <xf numFmtId="43" fontId="15" fillId="31" borderId="0" applyNumberFormat="0" applyBorder="0" applyAlignment="0" applyProtection="0"/>
    <xf numFmtId="43" fontId="15" fillId="31" borderId="0" applyNumberFormat="0" applyBorder="0" applyAlignment="0" applyProtection="0"/>
    <xf numFmtId="43" fontId="15" fillId="35" borderId="0" applyNumberFormat="0" applyBorder="0" applyAlignment="0" applyProtection="0"/>
    <xf numFmtId="43" fontId="15" fillId="35" borderId="0" applyNumberFormat="0" applyBorder="0" applyAlignment="0" applyProtection="0"/>
    <xf numFmtId="43" fontId="15" fillId="39" borderId="0" applyNumberFormat="0" applyBorder="0" applyAlignment="0" applyProtection="0"/>
    <xf numFmtId="43" fontId="15" fillId="39" borderId="0" applyNumberFormat="0" applyBorder="0" applyAlignment="0" applyProtection="0"/>
    <xf numFmtId="43" fontId="53" fillId="13" borderId="0" applyNumberFormat="0" applyBorder="0" applyAlignment="0" applyProtection="0"/>
    <xf numFmtId="43" fontId="53" fillId="13" borderId="0" applyNumberFormat="0" applyBorder="0" applyAlignment="0" applyProtection="0"/>
    <xf numFmtId="43" fontId="57" fillId="16" borderId="11" applyNumberFormat="0" applyAlignment="0" applyProtection="0"/>
    <xf numFmtId="43" fontId="57" fillId="16" borderId="11" applyNumberFormat="0" applyAlignment="0" applyProtection="0"/>
    <xf numFmtId="43" fontId="59" fillId="17" borderId="14" applyNumberFormat="0" applyAlignment="0" applyProtection="0"/>
    <xf numFmtId="43" fontId="59" fillId="17" borderId="14" applyNumberFormat="0" applyAlignment="0" applyProtection="0"/>
    <xf numFmtId="43" fontId="14" fillId="0" borderId="0" applyFont="0" applyFill="0" applyBorder="0" applyAlignment="0" applyProtection="0"/>
    <xf numFmtId="43" fontId="60" fillId="0" borderId="0" applyNumberFormat="0" applyFill="0" applyBorder="0" applyAlignment="0" applyProtection="0"/>
    <xf numFmtId="43" fontId="60" fillId="0" borderId="0" applyNumberFormat="0" applyFill="0" applyBorder="0" applyAlignment="0" applyProtection="0"/>
    <xf numFmtId="43" fontId="52" fillId="12" borderId="0" applyNumberFormat="0" applyBorder="0" applyAlignment="0" applyProtection="0"/>
    <xf numFmtId="43" fontId="52" fillId="12" borderId="0" applyNumberFormat="0" applyBorder="0" applyAlignment="0" applyProtection="0"/>
    <xf numFmtId="43" fontId="49" fillId="0" borderId="8" applyNumberFormat="0" applyFill="0" applyAlignment="0" applyProtection="0"/>
    <xf numFmtId="43" fontId="49" fillId="0" borderId="8" applyNumberFormat="0" applyFill="0" applyAlignment="0" applyProtection="0"/>
    <xf numFmtId="43" fontId="50" fillId="0" borderId="9" applyNumberFormat="0" applyFill="0" applyAlignment="0" applyProtection="0"/>
    <xf numFmtId="43" fontId="50" fillId="0" borderId="9" applyNumberFormat="0" applyFill="0" applyAlignment="0" applyProtection="0"/>
    <xf numFmtId="43" fontId="51" fillId="0" borderId="10" applyNumberFormat="0" applyFill="0" applyAlignment="0" applyProtection="0"/>
    <xf numFmtId="43" fontId="51" fillId="0" borderId="10" applyNumberFormat="0" applyFill="0" applyAlignment="0" applyProtection="0"/>
    <xf numFmtId="43" fontId="51" fillId="0" borderId="0" applyNumberFormat="0" applyFill="0" applyBorder="0" applyAlignment="0" applyProtection="0"/>
    <xf numFmtId="43" fontId="51" fillId="0" borderId="0" applyNumberFormat="0" applyFill="0" applyBorder="0" applyAlignment="0" applyProtection="0"/>
    <xf numFmtId="43" fontId="55" fillId="15" borderId="11" applyNumberFormat="0" applyAlignment="0" applyProtection="0"/>
    <xf numFmtId="43" fontId="55" fillId="15" borderId="11" applyNumberFormat="0" applyAlignment="0" applyProtection="0"/>
    <xf numFmtId="43" fontId="58" fillId="0" borderId="13" applyNumberFormat="0" applyFill="0" applyAlignment="0" applyProtection="0"/>
    <xf numFmtId="43" fontId="58" fillId="0" borderId="13" applyNumberFormat="0" applyFill="0" applyAlignment="0" applyProtection="0"/>
    <xf numFmtId="43" fontId="54" fillId="14" borderId="0" applyNumberFormat="0" applyBorder="0" applyAlignment="0" applyProtection="0"/>
    <xf numFmtId="43" fontId="54" fillId="14" borderId="0" applyNumberFormat="0" applyBorder="0" applyAlignment="0" applyProtection="0"/>
    <xf numFmtId="43" fontId="30" fillId="0" borderId="0"/>
    <xf numFmtId="43" fontId="30" fillId="0" borderId="0"/>
    <xf numFmtId="43" fontId="30" fillId="0" borderId="0"/>
    <xf numFmtId="43" fontId="30" fillId="0" borderId="0"/>
    <xf numFmtId="43" fontId="30" fillId="0" borderId="0"/>
    <xf numFmtId="43" fontId="30" fillId="0" borderId="0"/>
    <xf numFmtId="43" fontId="30" fillId="0" borderId="0"/>
    <xf numFmtId="43" fontId="30" fillId="0" borderId="0"/>
    <xf numFmtId="43" fontId="30" fillId="0" borderId="0"/>
    <xf numFmtId="43" fontId="30" fillId="0" borderId="0"/>
    <xf numFmtId="43" fontId="30" fillId="0" borderId="0"/>
    <xf numFmtId="43" fontId="30" fillId="0" borderId="0"/>
    <xf numFmtId="43" fontId="30" fillId="0" borderId="0"/>
    <xf numFmtId="43" fontId="30" fillId="0" borderId="0"/>
    <xf numFmtId="43" fontId="30" fillId="0" borderId="0"/>
    <xf numFmtId="43" fontId="14" fillId="0" borderId="0"/>
    <xf numFmtId="43" fontId="14" fillId="0" borderId="0"/>
    <xf numFmtId="43" fontId="14" fillId="0" borderId="0"/>
    <xf numFmtId="43" fontId="14" fillId="0" borderId="0"/>
    <xf numFmtId="43" fontId="14" fillId="0" borderId="0"/>
    <xf numFmtId="43" fontId="14" fillId="0" borderId="0"/>
    <xf numFmtId="43" fontId="14" fillId="0" borderId="0"/>
    <xf numFmtId="43" fontId="14" fillId="0" borderId="0"/>
    <xf numFmtId="43" fontId="14" fillId="0" borderId="0"/>
    <xf numFmtId="43" fontId="14" fillId="0" borderId="0"/>
    <xf numFmtId="43" fontId="14" fillId="0" borderId="0"/>
    <xf numFmtId="43" fontId="14" fillId="0" borderId="0"/>
    <xf numFmtId="43" fontId="14" fillId="0" borderId="0"/>
    <xf numFmtId="43" fontId="14" fillId="0" borderId="0"/>
    <xf numFmtId="43" fontId="14" fillId="0" borderId="0"/>
    <xf numFmtId="43" fontId="14" fillId="0" borderId="0"/>
    <xf numFmtId="43" fontId="14" fillId="0" borderId="0"/>
    <xf numFmtId="43" fontId="30" fillId="0" borderId="0"/>
    <xf numFmtId="43" fontId="30" fillId="0" borderId="0"/>
    <xf numFmtId="43" fontId="14" fillId="0" borderId="0"/>
    <xf numFmtId="43" fontId="14" fillId="0" borderId="0"/>
    <xf numFmtId="43" fontId="14" fillId="0" borderId="0"/>
    <xf numFmtId="43" fontId="14" fillId="0" borderId="0"/>
    <xf numFmtId="43" fontId="14" fillId="0" borderId="0"/>
    <xf numFmtId="43" fontId="14" fillId="0" borderId="0"/>
    <xf numFmtId="43" fontId="30" fillId="0" borderId="0"/>
    <xf numFmtId="43" fontId="30" fillId="0" borderId="0"/>
    <xf numFmtId="43" fontId="14" fillId="0" borderId="0"/>
    <xf numFmtId="43" fontId="14" fillId="0" borderId="0"/>
    <xf numFmtId="43" fontId="30" fillId="0" borderId="0"/>
    <xf numFmtId="43" fontId="30" fillId="0" borderId="0"/>
    <xf numFmtId="43" fontId="30" fillId="0" borderId="0"/>
    <xf numFmtId="43" fontId="30" fillId="0" borderId="0"/>
    <xf numFmtId="43" fontId="30" fillId="0" borderId="0"/>
    <xf numFmtId="43" fontId="30" fillId="0" borderId="0"/>
    <xf numFmtId="43" fontId="30" fillId="0" borderId="0"/>
    <xf numFmtId="43" fontId="30" fillId="0" borderId="0"/>
    <xf numFmtId="43" fontId="30" fillId="0" borderId="0"/>
    <xf numFmtId="43" fontId="30" fillId="0" borderId="0"/>
    <xf numFmtId="43" fontId="30" fillId="0" borderId="0"/>
    <xf numFmtId="43" fontId="30" fillId="0" borderId="0"/>
    <xf numFmtId="43" fontId="30" fillId="0" borderId="0"/>
    <xf numFmtId="43" fontId="30" fillId="0" borderId="0"/>
    <xf numFmtId="43" fontId="30" fillId="0" borderId="0"/>
    <xf numFmtId="43" fontId="30" fillId="0" borderId="0"/>
    <xf numFmtId="43" fontId="30" fillId="0" borderId="0"/>
    <xf numFmtId="43" fontId="30" fillId="0" borderId="0"/>
    <xf numFmtId="43" fontId="30" fillId="0" borderId="0"/>
    <xf numFmtId="43" fontId="30" fillId="0" borderId="0"/>
    <xf numFmtId="43" fontId="30" fillId="0" borderId="0"/>
    <xf numFmtId="43" fontId="30" fillId="0" borderId="0"/>
    <xf numFmtId="43" fontId="30" fillId="0" borderId="0"/>
    <xf numFmtId="43" fontId="30" fillId="0" borderId="0"/>
    <xf numFmtId="43" fontId="14" fillId="0" borderId="0"/>
    <xf numFmtId="43" fontId="30" fillId="0" borderId="0"/>
    <xf numFmtId="43" fontId="30" fillId="0" borderId="0"/>
    <xf numFmtId="43" fontId="14" fillId="0" borderId="0"/>
    <xf numFmtId="43" fontId="34" fillId="18" borderId="15" applyNumberFormat="0" applyFont="0" applyAlignment="0" applyProtection="0"/>
    <xf numFmtId="43" fontId="34" fillId="18" borderId="15" applyNumberFormat="0" applyFont="0" applyAlignment="0" applyProtection="0"/>
    <xf numFmtId="43" fontId="34" fillId="18" borderId="15" applyNumberFormat="0" applyFont="0" applyAlignment="0" applyProtection="0"/>
    <xf numFmtId="43" fontId="34" fillId="18" borderId="15" applyNumberFormat="0" applyFont="0" applyAlignment="0" applyProtection="0"/>
    <xf numFmtId="43" fontId="34" fillId="18" borderId="15" applyNumberFormat="0" applyFont="0" applyAlignment="0" applyProtection="0"/>
    <xf numFmtId="43" fontId="34" fillId="18" borderId="15" applyNumberFormat="0" applyFont="0" applyAlignment="0" applyProtection="0"/>
    <xf numFmtId="43" fontId="34" fillId="18" borderId="15" applyNumberFormat="0" applyFont="0" applyAlignment="0" applyProtection="0"/>
    <xf numFmtId="43" fontId="34" fillId="18" borderId="15" applyNumberFormat="0" applyFont="0" applyAlignment="0" applyProtection="0"/>
    <xf numFmtId="43" fontId="34" fillId="18" borderId="15" applyNumberFormat="0" applyFont="0" applyAlignment="0" applyProtection="0"/>
    <xf numFmtId="43" fontId="34" fillId="18" borderId="15" applyNumberFormat="0" applyFont="0" applyAlignment="0" applyProtection="0"/>
    <xf numFmtId="43" fontId="34" fillId="18" borderId="15" applyNumberFormat="0" applyFont="0" applyAlignment="0" applyProtection="0"/>
    <xf numFmtId="43" fontId="34" fillId="18" borderId="15" applyNumberFormat="0" applyFont="0" applyAlignment="0" applyProtection="0"/>
    <xf numFmtId="43" fontId="34" fillId="18" borderId="15" applyNumberFormat="0" applyFont="0" applyAlignment="0" applyProtection="0"/>
    <xf numFmtId="43" fontId="34" fillId="18" borderId="15" applyNumberFormat="0" applyFont="0" applyAlignment="0" applyProtection="0"/>
    <xf numFmtId="43" fontId="34" fillId="18" borderId="15" applyNumberFormat="0" applyFont="0" applyAlignment="0" applyProtection="0"/>
    <xf numFmtId="43" fontId="34" fillId="18" borderId="15" applyNumberFormat="0" applyFont="0" applyAlignment="0" applyProtection="0"/>
    <xf numFmtId="43" fontId="34" fillId="18" borderId="15" applyNumberFormat="0" applyFont="0" applyAlignment="0" applyProtection="0"/>
    <xf numFmtId="43" fontId="34" fillId="18" borderId="15" applyNumberFormat="0" applyFont="0" applyAlignment="0" applyProtection="0"/>
    <xf numFmtId="43" fontId="56" fillId="16" borderId="12" applyNumberFormat="0" applyAlignment="0" applyProtection="0"/>
    <xf numFmtId="43" fontId="56" fillId="16" borderId="12" applyNumberFormat="0" applyAlignment="0" applyProtection="0"/>
    <xf numFmtId="43" fontId="14"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61" fillId="0" borderId="0" applyNumberFormat="0" applyFill="0" applyBorder="0" applyAlignment="0" applyProtection="0"/>
    <xf numFmtId="43" fontId="61" fillId="0" borderId="0" applyNumberFormat="0" applyFill="0" applyBorder="0" applyAlignment="0" applyProtection="0"/>
    <xf numFmtId="43" fontId="35" fillId="0" borderId="16" applyNumberFormat="0" applyFill="0" applyAlignment="0" applyProtection="0"/>
    <xf numFmtId="43" fontId="35" fillId="0" borderId="16" applyNumberFormat="0" applyFill="0" applyAlignment="0" applyProtection="0"/>
    <xf numFmtId="43" fontId="47" fillId="0" borderId="0" applyNumberFormat="0" applyFill="0" applyBorder="0" applyAlignment="0" applyProtection="0"/>
    <xf numFmtId="43" fontId="47" fillId="0" borderId="0" applyNumberFormat="0" applyFill="0" applyBorder="0" applyAlignment="0" applyProtection="0"/>
    <xf numFmtId="43" fontId="14" fillId="0" borderId="0"/>
    <xf numFmtId="43" fontId="14" fillId="0" borderId="0"/>
    <xf numFmtId="43" fontId="14" fillId="0" borderId="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1"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30" fillId="0" borderId="0"/>
    <xf numFmtId="43" fontId="14" fillId="0" borderId="0" applyFont="0" applyFill="0" applyBorder="0" applyAlignment="0" applyProtection="0"/>
    <xf numFmtId="43" fontId="14" fillId="0" borderId="0"/>
    <xf numFmtId="43" fontId="30" fillId="0" borderId="0" applyFont="0" applyFill="0" applyBorder="0" applyAlignment="0" applyProtection="0"/>
    <xf numFmtId="43" fontId="30" fillId="0" borderId="0"/>
    <xf numFmtId="43" fontId="30"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1" fontId="30" fillId="0" borderId="0" applyFont="0" applyFill="0" applyBorder="0" applyAlignment="0" applyProtection="0"/>
    <xf numFmtId="43" fontId="65" fillId="0" borderId="0" applyFont="0" applyFill="0" applyBorder="0" applyAlignment="0" applyProtection="0"/>
    <xf numFmtId="43" fontId="14" fillId="0" borderId="0" applyFont="0" applyFill="0" applyBorder="0" applyAlignment="0" applyProtection="0"/>
    <xf numFmtId="41" fontId="30" fillId="0" borderId="0" applyFont="0" applyFill="0" applyBorder="0" applyAlignment="0" applyProtection="0"/>
    <xf numFmtId="41" fontId="30" fillId="0" borderId="0" applyFont="0" applyFill="0" applyBorder="0" applyAlignment="0" applyProtection="0"/>
    <xf numFmtId="41" fontId="62" fillId="0" borderId="0" applyFont="0" applyFill="0" applyBorder="0" applyAlignment="0" applyProtection="0"/>
    <xf numFmtId="41" fontId="62" fillId="0" borderId="0" applyFont="0" applyFill="0" applyBorder="0" applyAlignment="0" applyProtection="0"/>
    <xf numFmtId="41" fontId="64"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4"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14"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63" fillId="0" borderId="0" applyFont="0" applyFill="0" applyBorder="0" applyAlignment="0" applyProtection="0"/>
    <xf numFmtId="41" fontId="63" fillId="0" borderId="0" applyFont="0" applyFill="0" applyBorder="0" applyAlignment="0" applyProtection="0"/>
    <xf numFmtId="43" fontId="30" fillId="0" borderId="0" applyFont="0" applyFill="0" applyBorder="0" applyAlignment="0" applyProtection="0"/>
    <xf numFmtId="43" fontId="34" fillId="0" borderId="0" applyFont="0" applyFill="0" applyBorder="0" applyAlignment="0" applyProtection="0"/>
    <xf numFmtId="43" fontId="30" fillId="0" borderId="0" applyFont="0" applyFill="0" applyBorder="0" applyAlignment="0" applyProtection="0"/>
    <xf numFmtId="41" fontId="64" fillId="0" borderId="0" applyFont="0" applyFill="0" applyBorder="0" applyAlignment="0" applyProtection="0"/>
    <xf numFmtId="43" fontId="30" fillId="0" borderId="0" applyFont="0" applyFill="0" applyBorder="0" applyAlignment="0" applyProtection="0"/>
    <xf numFmtId="43" fontId="14" fillId="0" borderId="0" applyFont="0" applyFill="0" applyBorder="0" applyAlignment="0" applyProtection="0"/>
    <xf numFmtId="43" fontId="30"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xf numFmtId="43" fontId="30" fillId="0" borderId="0"/>
    <xf numFmtId="43" fontId="30" fillId="0" borderId="0"/>
    <xf numFmtId="43" fontId="34" fillId="0" borderId="0" applyFont="0" applyFill="0" applyBorder="0" applyAlignment="0" applyProtection="0"/>
    <xf numFmtId="43" fontId="65" fillId="0" borderId="0" applyFont="0" applyFill="0" applyBorder="0" applyAlignment="0" applyProtection="0"/>
    <xf numFmtId="43" fontId="14"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14" fillId="0" borderId="0" applyFont="0" applyFill="0" applyBorder="0" applyAlignment="0" applyProtection="0"/>
    <xf numFmtId="43" fontId="30" fillId="0" borderId="0"/>
    <xf numFmtId="43" fontId="30" fillId="0" borderId="0"/>
    <xf numFmtId="43" fontId="34" fillId="0" borderId="0" applyFont="0" applyFill="0" applyBorder="0" applyAlignment="0" applyProtection="0"/>
    <xf numFmtId="43" fontId="30" fillId="0" borderId="0" applyFont="0" applyFill="0" applyBorder="0" applyAlignment="0" applyProtection="0"/>
    <xf numFmtId="43" fontId="34" fillId="0" borderId="0" applyFont="0" applyFill="0" applyBorder="0" applyAlignment="0" applyProtection="0"/>
    <xf numFmtId="43" fontId="62" fillId="0" borderId="0" applyFont="0" applyFill="0" applyBorder="0" applyAlignment="0" applyProtection="0"/>
    <xf numFmtId="41" fontId="62"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6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6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65" fillId="0" borderId="0" applyFont="0" applyFill="0" applyBorder="0" applyAlignment="0" applyProtection="0"/>
    <xf numFmtId="43" fontId="30" fillId="0" borderId="0"/>
    <xf numFmtId="41" fontId="14" fillId="0" borderId="0" applyFont="0" applyFill="0" applyBorder="0" applyAlignment="0" applyProtection="0"/>
    <xf numFmtId="43" fontId="63" fillId="0" borderId="0" applyFont="0" applyFill="0" applyBorder="0" applyAlignment="0" applyProtection="0"/>
    <xf numFmtId="41"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34" fillId="0" borderId="0" applyFont="0" applyFill="0" applyBorder="0" applyAlignment="0" applyProtection="0"/>
    <xf numFmtId="43" fontId="14" fillId="0" borderId="0" applyFont="0" applyFill="0" applyBorder="0" applyAlignment="0" applyProtection="0"/>
    <xf numFmtId="43" fontId="63" fillId="0" borderId="0" applyFont="0" applyFill="0" applyBorder="0" applyAlignment="0" applyProtection="0"/>
    <xf numFmtId="41"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30" fillId="0" borderId="0"/>
    <xf numFmtId="43" fontId="14" fillId="0" borderId="0" applyFont="0" applyFill="0" applyBorder="0" applyAlignment="0" applyProtection="0"/>
    <xf numFmtId="43" fontId="14" fillId="0" borderId="0"/>
    <xf numFmtId="43" fontId="30" fillId="0" borderId="0" applyFont="0" applyFill="0" applyBorder="0" applyAlignment="0" applyProtection="0"/>
    <xf numFmtId="43" fontId="30" fillId="0" borderId="0"/>
    <xf numFmtId="43" fontId="30"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1" fontId="30" fillId="0" borderId="0" applyFont="0" applyFill="0" applyBorder="0" applyAlignment="0" applyProtection="0"/>
    <xf numFmtId="43" fontId="65" fillId="0" borderId="0" applyFont="0" applyFill="0" applyBorder="0" applyAlignment="0" applyProtection="0"/>
    <xf numFmtId="43" fontId="14" fillId="0" borderId="0" applyFont="0" applyFill="0" applyBorder="0" applyAlignment="0" applyProtection="0"/>
    <xf numFmtId="41" fontId="30" fillId="0" borderId="0" applyFont="0" applyFill="0" applyBorder="0" applyAlignment="0" applyProtection="0"/>
    <xf numFmtId="41" fontId="30" fillId="0" borderId="0" applyFont="0" applyFill="0" applyBorder="0" applyAlignment="0" applyProtection="0"/>
    <xf numFmtId="41" fontId="62" fillId="0" borderId="0" applyFont="0" applyFill="0" applyBorder="0" applyAlignment="0" applyProtection="0"/>
    <xf numFmtId="41" fontId="62" fillId="0" borderId="0" applyFont="0" applyFill="0" applyBorder="0" applyAlignment="0" applyProtection="0"/>
    <xf numFmtId="41" fontId="64"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4"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14"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63" fillId="0" borderId="0" applyFont="0" applyFill="0" applyBorder="0" applyAlignment="0" applyProtection="0"/>
    <xf numFmtId="41" fontId="63" fillId="0" borderId="0" applyFont="0" applyFill="0" applyBorder="0" applyAlignment="0" applyProtection="0"/>
    <xf numFmtId="43" fontId="30" fillId="0" borderId="0" applyFont="0" applyFill="0" applyBorder="0" applyAlignment="0" applyProtection="0"/>
    <xf numFmtId="43" fontId="34" fillId="0" borderId="0" applyFont="0" applyFill="0" applyBorder="0" applyAlignment="0" applyProtection="0"/>
    <xf numFmtId="43" fontId="30" fillId="0" borderId="0" applyFont="0" applyFill="0" applyBorder="0" applyAlignment="0" applyProtection="0"/>
    <xf numFmtId="41" fontId="64" fillId="0" borderId="0" applyFont="0" applyFill="0" applyBorder="0" applyAlignment="0" applyProtection="0"/>
    <xf numFmtId="43" fontId="30" fillId="0" borderId="0" applyFont="0" applyFill="0" applyBorder="0" applyAlignment="0" applyProtection="0"/>
    <xf numFmtId="43" fontId="14" fillId="0" borderId="0" applyFont="0" applyFill="0" applyBorder="0" applyAlignment="0" applyProtection="0"/>
    <xf numFmtId="43" fontId="30"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xf numFmtId="43" fontId="30" fillId="0" borderId="0"/>
    <xf numFmtId="43" fontId="30" fillId="0" borderId="0"/>
    <xf numFmtId="43" fontId="34" fillId="0" borderId="0" applyFont="0" applyFill="0" applyBorder="0" applyAlignment="0" applyProtection="0"/>
    <xf numFmtId="43" fontId="65" fillId="0" borderId="0" applyFont="0" applyFill="0" applyBorder="0" applyAlignment="0" applyProtection="0"/>
    <xf numFmtId="43" fontId="14"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14" fillId="0" borderId="0" applyFont="0" applyFill="0" applyBorder="0" applyAlignment="0" applyProtection="0"/>
    <xf numFmtId="43" fontId="30" fillId="0" borderId="0"/>
    <xf numFmtId="43" fontId="30" fillId="0" borderId="0"/>
    <xf numFmtId="43" fontId="34" fillId="0" borderId="0" applyFont="0" applyFill="0" applyBorder="0" applyAlignment="0" applyProtection="0"/>
    <xf numFmtId="43" fontId="30" fillId="0" borderId="0" applyFont="0" applyFill="0" applyBorder="0" applyAlignment="0" applyProtection="0"/>
    <xf numFmtId="43" fontId="34" fillId="0" borderId="0" applyFont="0" applyFill="0" applyBorder="0" applyAlignment="0" applyProtection="0"/>
    <xf numFmtId="43" fontId="62" fillId="0" borderId="0" applyFont="0" applyFill="0" applyBorder="0" applyAlignment="0" applyProtection="0"/>
    <xf numFmtId="41" fontId="62"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6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6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65" fillId="0" borderId="0" applyFont="0" applyFill="0" applyBorder="0" applyAlignment="0" applyProtection="0"/>
    <xf numFmtId="43" fontId="30" fillId="0" borderId="0"/>
    <xf numFmtId="41" fontId="14" fillId="0" borderId="0" applyFont="0" applyFill="0" applyBorder="0" applyAlignment="0" applyProtection="0"/>
    <xf numFmtId="43" fontId="63" fillId="0" borderId="0" applyFont="0" applyFill="0" applyBorder="0" applyAlignment="0" applyProtection="0"/>
    <xf numFmtId="41"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34"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1"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1"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3" fontId="63" fillId="0" borderId="0" applyFont="0" applyFill="0" applyBorder="0" applyAlignment="0" applyProtection="0"/>
    <xf numFmtId="41" fontId="63"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3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0" fontId="63" fillId="0" borderId="0"/>
    <xf numFmtId="0" fontId="63" fillId="0" borderId="0"/>
    <xf numFmtId="0" fontId="63" fillId="0" borderId="0"/>
    <xf numFmtId="43" fontId="14" fillId="0" borderId="0" applyFont="0" applyFill="0" applyBorder="0" applyAlignment="0" applyProtection="0"/>
    <xf numFmtId="41" fontId="14" fillId="0" borderId="0" applyFont="0" applyFill="0" applyBorder="0" applyAlignment="0" applyProtection="0"/>
    <xf numFmtId="43" fontId="30" fillId="0" borderId="0"/>
    <xf numFmtId="41"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xf numFmtId="41" fontId="30" fillId="0" borderId="0" applyFont="0" applyFill="0" applyBorder="0" applyAlignment="0" applyProtection="0"/>
    <xf numFmtId="43" fontId="30" fillId="0" borderId="0" applyFont="0" applyFill="0" applyBorder="0" applyAlignment="0" applyProtection="0"/>
    <xf numFmtId="43" fontId="14" fillId="0" borderId="0"/>
    <xf numFmtId="43" fontId="30" fillId="0" borderId="0"/>
    <xf numFmtId="43" fontId="30" fillId="0" borderId="0" applyFont="0" applyFill="0" applyBorder="0" applyAlignment="0" applyProtection="0"/>
    <xf numFmtId="43" fontId="30" fillId="0" borderId="0"/>
    <xf numFmtId="43" fontId="14" fillId="0" borderId="0" applyFont="0" applyFill="0" applyBorder="0" applyAlignment="0" applyProtection="0"/>
    <xf numFmtId="43" fontId="30" fillId="0" borderId="0" applyFont="0" applyFill="0" applyBorder="0" applyAlignment="0" applyProtection="0"/>
    <xf numFmtId="41" fontId="62"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1" fontId="14" fillId="0" borderId="0" applyFont="0" applyFill="0" applyBorder="0" applyAlignment="0" applyProtection="0"/>
    <xf numFmtId="43" fontId="14" fillId="0" borderId="0"/>
    <xf numFmtId="43" fontId="14" fillId="20" borderId="0" applyNumberFormat="0" applyBorder="0" applyAlignment="0" applyProtection="0"/>
    <xf numFmtId="43" fontId="14" fillId="20" borderId="0" applyNumberFormat="0" applyBorder="0" applyAlignment="0" applyProtection="0"/>
    <xf numFmtId="43" fontId="14" fillId="24" borderId="0" applyNumberFormat="0" applyBorder="0" applyAlignment="0" applyProtection="0"/>
    <xf numFmtId="43" fontId="14" fillId="24" borderId="0" applyNumberFormat="0" applyBorder="0" applyAlignment="0" applyProtection="0"/>
    <xf numFmtId="43" fontId="14" fillId="28" borderId="0" applyNumberFormat="0" applyBorder="0" applyAlignment="0" applyProtection="0"/>
    <xf numFmtId="43" fontId="14" fillId="28" borderId="0" applyNumberFormat="0" applyBorder="0" applyAlignment="0" applyProtection="0"/>
    <xf numFmtId="43" fontId="14" fillId="32" borderId="0" applyNumberFormat="0" applyBorder="0" applyAlignment="0" applyProtection="0"/>
    <xf numFmtId="43" fontId="14" fillId="32" borderId="0" applyNumberFormat="0" applyBorder="0" applyAlignment="0" applyProtection="0"/>
    <xf numFmtId="43" fontId="14" fillId="36" borderId="0" applyNumberFormat="0" applyBorder="0" applyAlignment="0" applyProtection="0"/>
    <xf numFmtId="43" fontId="14" fillId="36" borderId="0" applyNumberFormat="0" applyBorder="0" applyAlignment="0" applyProtection="0"/>
    <xf numFmtId="43" fontId="14" fillId="40" borderId="0" applyNumberFormat="0" applyBorder="0" applyAlignment="0" applyProtection="0"/>
    <xf numFmtId="43" fontId="14" fillId="40" borderId="0" applyNumberFormat="0" applyBorder="0" applyAlignment="0" applyProtection="0"/>
    <xf numFmtId="43" fontId="14" fillId="21" borderId="0" applyNumberFormat="0" applyBorder="0" applyAlignment="0" applyProtection="0"/>
    <xf numFmtId="43" fontId="14" fillId="21" borderId="0" applyNumberFormat="0" applyBorder="0" applyAlignment="0" applyProtection="0"/>
    <xf numFmtId="43" fontId="14" fillId="25" borderId="0" applyNumberFormat="0" applyBorder="0" applyAlignment="0" applyProtection="0"/>
    <xf numFmtId="43" fontId="14" fillId="25" borderId="0" applyNumberFormat="0" applyBorder="0" applyAlignment="0" applyProtection="0"/>
    <xf numFmtId="43" fontId="14" fillId="29" borderId="0" applyNumberFormat="0" applyBorder="0" applyAlignment="0" applyProtection="0"/>
    <xf numFmtId="43" fontId="14" fillId="29" borderId="0" applyNumberFormat="0" applyBorder="0" applyAlignment="0" applyProtection="0"/>
    <xf numFmtId="43" fontId="14" fillId="33" borderId="0" applyNumberFormat="0" applyBorder="0" applyAlignment="0" applyProtection="0"/>
    <xf numFmtId="43" fontId="14" fillId="33" borderId="0" applyNumberFormat="0" applyBorder="0" applyAlignment="0" applyProtection="0"/>
    <xf numFmtId="43" fontId="14" fillId="37" borderId="0" applyNumberFormat="0" applyBorder="0" applyAlignment="0" applyProtection="0"/>
    <xf numFmtId="43" fontId="14" fillId="37" borderId="0" applyNumberFormat="0" applyBorder="0" applyAlignment="0" applyProtection="0"/>
    <xf numFmtId="43" fontId="14" fillId="41" borderId="0" applyNumberFormat="0" applyBorder="0" applyAlignment="0" applyProtection="0"/>
    <xf numFmtId="43" fontId="14" fillId="41" borderId="0" applyNumberFormat="0" applyBorder="0" applyAlignment="0" applyProtection="0"/>
    <xf numFmtId="43" fontId="15" fillId="22" borderId="0" applyNumberFormat="0" applyBorder="0" applyAlignment="0" applyProtection="0"/>
    <xf numFmtId="43" fontId="15" fillId="22" borderId="0" applyNumberFormat="0" applyBorder="0" applyAlignment="0" applyProtection="0"/>
    <xf numFmtId="43" fontId="15" fillId="26" borderId="0" applyNumberFormat="0" applyBorder="0" applyAlignment="0" applyProtection="0"/>
    <xf numFmtId="43" fontId="15" fillId="26" borderId="0" applyNumberFormat="0" applyBorder="0" applyAlignment="0" applyProtection="0"/>
    <xf numFmtId="43" fontId="15" fillId="30" borderId="0" applyNumberFormat="0" applyBorder="0" applyAlignment="0" applyProtection="0"/>
    <xf numFmtId="43" fontId="15" fillId="30" borderId="0" applyNumberFormat="0" applyBorder="0" applyAlignment="0" applyProtection="0"/>
    <xf numFmtId="43" fontId="15" fillId="34" borderId="0" applyNumberFormat="0" applyBorder="0" applyAlignment="0" applyProtection="0"/>
    <xf numFmtId="43" fontId="15" fillId="34" borderId="0" applyNumberFormat="0" applyBorder="0" applyAlignment="0" applyProtection="0"/>
    <xf numFmtId="43" fontId="15" fillId="38" borderId="0" applyNumberFormat="0" applyBorder="0" applyAlignment="0" applyProtection="0"/>
    <xf numFmtId="43" fontId="15" fillId="38" borderId="0" applyNumberFormat="0" applyBorder="0" applyAlignment="0" applyProtection="0"/>
    <xf numFmtId="43" fontId="15" fillId="42" borderId="0" applyNumberFormat="0" applyBorder="0" applyAlignment="0" applyProtection="0"/>
    <xf numFmtId="43" fontId="15" fillId="42" borderId="0" applyNumberFormat="0" applyBorder="0" applyAlignment="0" applyProtection="0"/>
    <xf numFmtId="43" fontId="15" fillId="19" borderId="0" applyNumberFormat="0" applyBorder="0" applyAlignment="0" applyProtection="0"/>
    <xf numFmtId="43" fontId="15" fillId="19" borderId="0" applyNumberFormat="0" applyBorder="0" applyAlignment="0" applyProtection="0"/>
    <xf numFmtId="43" fontId="15" fillId="23" borderId="0" applyNumberFormat="0" applyBorder="0" applyAlignment="0" applyProtection="0"/>
    <xf numFmtId="43" fontId="15" fillId="23" borderId="0" applyNumberFormat="0" applyBorder="0" applyAlignment="0" applyProtection="0"/>
    <xf numFmtId="43" fontId="15" fillId="27" borderId="0" applyNumberFormat="0" applyBorder="0" applyAlignment="0" applyProtection="0"/>
    <xf numFmtId="43" fontId="15" fillId="27" borderId="0" applyNumberFormat="0" applyBorder="0" applyAlignment="0" applyProtection="0"/>
    <xf numFmtId="43" fontId="15" fillId="31" borderId="0" applyNumberFormat="0" applyBorder="0" applyAlignment="0" applyProtection="0"/>
    <xf numFmtId="43" fontId="15" fillId="31" borderId="0" applyNumberFormat="0" applyBorder="0" applyAlignment="0" applyProtection="0"/>
    <xf numFmtId="43" fontId="15" fillId="35" borderId="0" applyNumberFormat="0" applyBorder="0" applyAlignment="0" applyProtection="0"/>
    <xf numFmtId="43" fontId="15" fillId="35" borderId="0" applyNumberFormat="0" applyBorder="0" applyAlignment="0" applyProtection="0"/>
    <xf numFmtId="43" fontId="15" fillId="39" borderId="0" applyNumberFormat="0" applyBorder="0" applyAlignment="0" applyProtection="0"/>
    <xf numFmtId="43" fontId="15" fillId="39" borderId="0" applyNumberFormat="0" applyBorder="0" applyAlignment="0" applyProtection="0"/>
    <xf numFmtId="43" fontId="53" fillId="13" borderId="0" applyNumberFormat="0" applyBorder="0" applyAlignment="0" applyProtection="0"/>
    <xf numFmtId="43" fontId="53" fillId="13" borderId="0" applyNumberFormat="0" applyBorder="0" applyAlignment="0" applyProtection="0"/>
    <xf numFmtId="43" fontId="57" fillId="16" borderId="11" applyNumberFormat="0" applyAlignment="0" applyProtection="0"/>
    <xf numFmtId="43" fontId="57" fillId="16" borderId="11" applyNumberFormat="0" applyAlignment="0" applyProtection="0"/>
    <xf numFmtId="43" fontId="59" fillId="17" borderId="14" applyNumberFormat="0" applyAlignment="0" applyProtection="0"/>
    <xf numFmtId="43" fontId="59" fillId="17" borderId="14" applyNumberFormat="0" applyAlignment="0" applyProtection="0"/>
    <xf numFmtId="43" fontId="14" fillId="0" borderId="0" applyFont="0" applyFill="0" applyBorder="0" applyAlignment="0" applyProtection="0"/>
    <xf numFmtId="43" fontId="14"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14" fillId="0" borderId="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60" fillId="0" borderId="0" applyNumberFormat="0" applyFill="0" applyBorder="0" applyAlignment="0" applyProtection="0"/>
    <xf numFmtId="43" fontId="60" fillId="0" borderId="0" applyNumberFormat="0" applyFill="0" applyBorder="0" applyAlignment="0" applyProtection="0"/>
    <xf numFmtId="43" fontId="52" fillId="12" borderId="0" applyNumberFormat="0" applyBorder="0" applyAlignment="0" applyProtection="0"/>
    <xf numFmtId="43" fontId="52" fillId="12" borderId="0" applyNumberFormat="0" applyBorder="0" applyAlignment="0" applyProtection="0"/>
    <xf numFmtId="43" fontId="49" fillId="0" borderId="8" applyNumberFormat="0" applyFill="0" applyAlignment="0" applyProtection="0"/>
    <xf numFmtId="43" fontId="49" fillId="0" borderId="8" applyNumberFormat="0" applyFill="0" applyAlignment="0" applyProtection="0"/>
    <xf numFmtId="43" fontId="50" fillId="0" borderId="9" applyNumberFormat="0" applyFill="0" applyAlignment="0" applyProtection="0"/>
    <xf numFmtId="43" fontId="50" fillId="0" borderId="9" applyNumberFormat="0" applyFill="0" applyAlignment="0" applyProtection="0"/>
    <xf numFmtId="43" fontId="51" fillId="0" borderId="10" applyNumberFormat="0" applyFill="0" applyAlignment="0" applyProtection="0"/>
    <xf numFmtId="43" fontId="51" fillId="0" borderId="10" applyNumberFormat="0" applyFill="0" applyAlignment="0" applyProtection="0"/>
    <xf numFmtId="43" fontId="51" fillId="0" borderId="0" applyNumberFormat="0" applyFill="0" applyBorder="0" applyAlignment="0" applyProtection="0"/>
    <xf numFmtId="43" fontId="51" fillId="0" borderId="0" applyNumberFormat="0" applyFill="0" applyBorder="0" applyAlignment="0" applyProtection="0"/>
    <xf numFmtId="43" fontId="55" fillId="15" borderId="11" applyNumberFormat="0" applyAlignment="0" applyProtection="0"/>
    <xf numFmtId="43" fontId="55" fillId="15" borderId="11" applyNumberFormat="0" applyAlignment="0" applyProtection="0"/>
    <xf numFmtId="43" fontId="58" fillId="0" borderId="13" applyNumberFormat="0" applyFill="0" applyAlignment="0" applyProtection="0"/>
    <xf numFmtId="43" fontId="58" fillId="0" borderId="13" applyNumberFormat="0" applyFill="0" applyAlignment="0" applyProtection="0"/>
    <xf numFmtId="43" fontId="54" fillId="14" borderId="0" applyNumberFormat="0" applyBorder="0" applyAlignment="0" applyProtection="0"/>
    <xf numFmtId="43" fontId="54" fillId="14" borderId="0" applyNumberFormat="0" applyBorder="0" applyAlignment="0" applyProtection="0"/>
    <xf numFmtId="43" fontId="30" fillId="0" borderId="0"/>
    <xf numFmtId="43" fontId="30" fillId="0" borderId="0"/>
    <xf numFmtId="43" fontId="30" fillId="0" borderId="0"/>
    <xf numFmtId="43" fontId="30" fillId="0" borderId="0"/>
    <xf numFmtId="43" fontId="30" fillId="0" borderId="0"/>
    <xf numFmtId="43" fontId="30" fillId="0" borderId="0"/>
    <xf numFmtId="43" fontId="30" fillId="0" borderId="0"/>
    <xf numFmtId="43" fontId="30" fillId="0" borderId="0"/>
    <xf numFmtId="43" fontId="30" fillId="0" borderId="0"/>
    <xf numFmtId="43" fontId="30" fillId="0" borderId="0"/>
    <xf numFmtId="43" fontId="30" fillId="0" borderId="0"/>
    <xf numFmtId="43" fontId="30" fillId="0" borderId="0"/>
    <xf numFmtId="43" fontId="30" fillId="0" borderId="0"/>
    <xf numFmtId="43" fontId="30" fillId="0" borderId="0"/>
    <xf numFmtId="43" fontId="30" fillId="0" borderId="0"/>
    <xf numFmtId="43" fontId="30" fillId="0" borderId="0"/>
    <xf numFmtId="43" fontId="30" fillId="0" borderId="0"/>
    <xf numFmtId="43" fontId="14" fillId="0" borderId="0"/>
    <xf numFmtId="43" fontId="14" fillId="0" borderId="0"/>
    <xf numFmtId="43" fontId="14" fillId="0" borderId="0"/>
    <xf numFmtId="43" fontId="14" fillId="0" borderId="0"/>
    <xf numFmtId="43" fontId="14" fillId="0" borderId="0"/>
    <xf numFmtId="43" fontId="14" fillId="0" borderId="0"/>
    <xf numFmtId="43" fontId="14" fillId="0" borderId="0"/>
    <xf numFmtId="43" fontId="14" fillId="0" borderId="0"/>
    <xf numFmtId="43" fontId="14" fillId="0" borderId="0"/>
    <xf numFmtId="43" fontId="14" fillId="0" borderId="0"/>
    <xf numFmtId="43" fontId="14" fillId="0" borderId="0"/>
    <xf numFmtId="43" fontId="14" fillId="0" borderId="0"/>
    <xf numFmtId="43" fontId="14" fillId="0" borderId="0"/>
    <xf numFmtId="43" fontId="14" fillId="0" borderId="0"/>
    <xf numFmtId="43" fontId="14" fillId="0" borderId="0"/>
    <xf numFmtId="43" fontId="14" fillId="0" borderId="0"/>
    <xf numFmtId="43" fontId="14" fillId="0" borderId="0"/>
    <xf numFmtId="43" fontId="30" fillId="0" borderId="0"/>
    <xf numFmtId="43" fontId="30" fillId="0" borderId="0"/>
    <xf numFmtId="43" fontId="14" fillId="0" borderId="0"/>
    <xf numFmtId="43" fontId="14" fillId="0" borderId="0"/>
    <xf numFmtId="43" fontId="14" fillId="0" borderId="0"/>
    <xf numFmtId="43" fontId="14" fillId="0" borderId="0"/>
    <xf numFmtId="43" fontId="14" fillId="0" borderId="0"/>
    <xf numFmtId="43" fontId="14" fillId="0" borderId="0"/>
    <xf numFmtId="43" fontId="30" fillId="0" borderId="0"/>
    <xf numFmtId="43" fontId="30" fillId="0" borderId="0"/>
    <xf numFmtId="43" fontId="14" fillId="0" borderId="0"/>
    <xf numFmtId="43" fontId="14" fillId="0" borderId="0"/>
    <xf numFmtId="43" fontId="30" fillId="0" borderId="0"/>
    <xf numFmtId="43" fontId="30" fillId="0" borderId="0"/>
    <xf numFmtId="43" fontId="30" fillId="0" borderId="0"/>
    <xf numFmtId="43" fontId="30" fillId="0" borderId="0"/>
    <xf numFmtId="43" fontId="30" fillId="0" borderId="0"/>
    <xf numFmtId="43" fontId="30" fillId="0" borderId="0"/>
    <xf numFmtId="43" fontId="30" fillId="0" borderId="0"/>
    <xf numFmtId="43" fontId="30" fillId="0" borderId="0"/>
    <xf numFmtId="43" fontId="30" fillId="0" borderId="0"/>
    <xf numFmtId="43" fontId="30" fillId="0" borderId="0"/>
    <xf numFmtId="43" fontId="30" fillId="0" borderId="0"/>
    <xf numFmtId="43" fontId="30" fillId="0" borderId="0"/>
    <xf numFmtId="43" fontId="30" fillId="0" borderId="0"/>
    <xf numFmtId="43" fontId="30" fillId="0" borderId="0"/>
    <xf numFmtId="43" fontId="30" fillId="0" borderId="0"/>
    <xf numFmtId="43" fontId="30" fillId="0" borderId="0"/>
    <xf numFmtId="43" fontId="30" fillId="0" borderId="0"/>
    <xf numFmtId="43" fontId="30" fillId="0" borderId="0"/>
    <xf numFmtId="43" fontId="30" fillId="0" borderId="0"/>
    <xf numFmtId="43" fontId="30" fillId="0" borderId="0"/>
    <xf numFmtId="43" fontId="30" fillId="0" borderId="0"/>
    <xf numFmtId="43" fontId="30" fillId="0" borderId="0"/>
    <xf numFmtId="43" fontId="30" fillId="0" borderId="0"/>
    <xf numFmtId="43" fontId="30" fillId="0" borderId="0"/>
    <xf numFmtId="43" fontId="14" fillId="0" borderId="0"/>
    <xf numFmtId="43" fontId="30" fillId="0" borderId="0"/>
    <xf numFmtId="43" fontId="30" fillId="0" borderId="0"/>
    <xf numFmtId="43" fontId="14" fillId="0" borderId="0"/>
    <xf numFmtId="43" fontId="34" fillId="18" borderId="15" applyNumberFormat="0" applyFont="0" applyAlignment="0" applyProtection="0"/>
    <xf numFmtId="43" fontId="34" fillId="18" borderId="15" applyNumberFormat="0" applyFont="0" applyAlignment="0" applyProtection="0"/>
    <xf numFmtId="43" fontId="34" fillId="18" borderId="15" applyNumberFormat="0" applyFont="0" applyAlignment="0" applyProtection="0"/>
    <xf numFmtId="43" fontId="34" fillId="18" borderId="15" applyNumberFormat="0" applyFont="0" applyAlignment="0" applyProtection="0"/>
    <xf numFmtId="43" fontId="34" fillId="18" borderId="15" applyNumberFormat="0" applyFont="0" applyAlignment="0" applyProtection="0"/>
    <xf numFmtId="43" fontId="34" fillId="18" borderId="15" applyNumberFormat="0" applyFont="0" applyAlignment="0" applyProtection="0"/>
    <xf numFmtId="43" fontId="34" fillId="18" borderId="15" applyNumberFormat="0" applyFont="0" applyAlignment="0" applyProtection="0"/>
    <xf numFmtId="43" fontId="34" fillId="18" borderId="15" applyNumberFormat="0" applyFont="0" applyAlignment="0" applyProtection="0"/>
    <xf numFmtId="43" fontId="34" fillId="18" borderId="15" applyNumberFormat="0" applyFont="0" applyAlignment="0" applyProtection="0"/>
    <xf numFmtId="43" fontId="34" fillId="18" borderId="15" applyNumberFormat="0" applyFont="0" applyAlignment="0" applyProtection="0"/>
    <xf numFmtId="43" fontId="34" fillId="18" borderId="15" applyNumberFormat="0" applyFont="0" applyAlignment="0" applyProtection="0"/>
    <xf numFmtId="43" fontId="34" fillId="18" borderId="15" applyNumberFormat="0" applyFont="0" applyAlignment="0" applyProtection="0"/>
    <xf numFmtId="43" fontId="34" fillId="18" borderId="15" applyNumberFormat="0" applyFont="0" applyAlignment="0" applyProtection="0"/>
    <xf numFmtId="43" fontId="34" fillId="18" borderId="15" applyNumberFormat="0" applyFont="0" applyAlignment="0" applyProtection="0"/>
    <xf numFmtId="43" fontId="34" fillId="18" borderId="15" applyNumberFormat="0" applyFont="0" applyAlignment="0" applyProtection="0"/>
    <xf numFmtId="43" fontId="34" fillId="18" borderId="15" applyNumberFormat="0" applyFont="0" applyAlignment="0" applyProtection="0"/>
    <xf numFmtId="43" fontId="34" fillId="18" borderId="15" applyNumberFormat="0" applyFont="0" applyAlignment="0" applyProtection="0"/>
    <xf numFmtId="43" fontId="34" fillId="18" borderId="15" applyNumberFormat="0" applyFont="0" applyAlignment="0" applyProtection="0"/>
    <xf numFmtId="43" fontId="56" fillId="16" borderId="12" applyNumberFormat="0" applyAlignment="0" applyProtection="0"/>
    <xf numFmtId="43" fontId="56" fillId="16" borderId="12" applyNumberFormat="0" applyAlignment="0" applyProtection="0"/>
    <xf numFmtId="43" fontId="14"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61" fillId="0" borderId="0" applyNumberFormat="0" applyFill="0" applyBorder="0" applyAlignment="0" applyProtection="0"/>
    <xf numFmtId="43" fontId="61" fillId="0" borderId="0" applyNumberFormat="0" applyFill="0" applyBorder="0" applyAlignment="0" applyProtection="0"/>
    <xf numFmtId="43" fontId="35" fillId="0" borderId="16" applyNumberFormat="0" applyFill="0" applyAlignment="0" applyProtection="0"/>
    <xf numFmtId="43" fontId="35" fillId="0" borderId="16" applyNumberFormat="0" applyFill="0" applyAlignment="0" applyProtection="0"/>
    <xf numFmtId="43" fontId="47" fillId="0" borderId="0" applyNumberFormat="0" applyFill="0" applyBorder="0" applyAlignment="0" applyProtection="0"/>
    <xf numFmtId="43" fontId="47" fillId="0" borderId="0" applyNumberFormat="0" applyFill="0" applyBorder="0" applyAlignment="0" applyProtection="0"/>
    <xf numFmtId="0" fontId="72" fillId="0" borderId="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xf numFmtId="43" fontId="14" fillId="0" borderId="0"/>
    <xf numFmtId="43" fontId="14" fillId="0" borderId="0"/>
    <xf numFmtId="43" fontId="14" fillId="0" borderId="0"/>
    <xf numFmtId="43" fontId="14" fillId="0" borderId="0"/>
    <xf numFmtId="43" fontId="14" fillId="0" borderId="0"/>
  </cellStyleXfs>
  <cellXfs count="285">
    <xf numFmtId="0" fontId="0" fillId="0" borderId="0" xfId="0"/>
    <xf numFmtId="0" fontId="3" fillId="2" borderId="0" xfId="0" applyFont="1" applyFill="1" applyAlignment="1">
      <alignment horizontal="center" vertical="center"/>
    </xf>
    <xf numFmtId="0" fontId="0" fillId="0" borderId="0" xfId="0" applyProtection="1">
      <protection locked="0"/>
    </xf>
    <xf numFmtId="0" fontId="2" fillId="3" borderId="0" xfId="0" applyFont="1" applyFill="1" applyAlignment="1" applyProtection="1">
      <alignment vertical="center"/>
      <protection locked="0"/>
    </xf>
    <xf numFmtId="0" fontId="2" fillId="3" borderId="0" xfId="0" applyFont="1" applyFill="1" applyAlignment="1" applyProtection="1">
      <alignment horizontal="center" vertical="center"/>
      <protection locked="0"/>
    </xf>
    <xf numFmtId="0" fontId="16" fillId="2" borderId="0" xfId="0" applyFont="1" applyFill="1" applyAlignment="1" applyProtection="1">
      <alignment horizontal="center" vertical="center"/>
      <protection locked="0"/>
    </xf>
    <xf numFmtId="0" fontId="3" fillId="2" borderId="0" xfId="0" applyFont="1" applyFill="1" applyAlignment="1" applyProtection="1">
      <alignment horizontal="center" vertical="center"/>
      <protection locked="0"/>
    </xf>
    <xf numFmtId="0" fontId="16" fillId="0" borderId="0" xfId="0" applyFont="1" applyAlignment="1" applyProtection="1">
      <alignment horizontal="center" vertical="center"/>
      <protection locked="0"/>
    </xf>
    <xf numFmtId="0" fontId="3" fillId="0" borderId="0" xfId="0" applyFont="1" applyAlignment="1" applyProtection="1">
      <alignment horizontal="center" vertical="center"/>
      <protection locked="0"/>
    </xf>
    <xf numFmtId="0" fontId="17" fillId="2" borderId="0" xfId="0" applyFont="1" applyFill="1" applyProtection="1">
      <protection locked="0"/>
    </xf>
    <xf numFmtId="0" fontId="3" fillId="2" borderId="0" xfId="0" applyFont="1" applyFill="1" applyAlignment="1" applyProtection="1">
      <alignment horizontal="center" vertical="center" wrapText="1"/>
      <protection locked="0"/>
    </xf>
    <xf numFmtId="0" fontId="3" fillId="0" borderId="0" xfId="0" applyFont="1" applyAlignment="1" applyProtection="1">
      <alignment horizontal="center" vertical="center" wrapText="1"/>
      <protection locked="0"/>
    </xf>
    <xf numFmtId="0" fontId="16" fillId="0" borderId="1" xfId="0" applyFont="1" applyBorder="1" applyAlignment="1" applyProtection="1">
      <alignment vertical="center"/>
      <protection locked="0"/>
    </xf>
    <xf numFmtId="0" fontId="18" fillId="0" borderId="1" xfId="0" applyFont="1" applyBorder="1" applyAlignment="1" applyProtection="1">
      <alignment vertical="center"/>
      <protection locked="0"/>
    </xf>
    <xf numFmtId="0" fontId="15" fillId="0" borderId="0" xfId="0" applyFont="1"/>
    <xf numFmtId="0" fontId="2" fillId="4" borderId="2" xfId="0" applyFont="1" applyFill="1" applyBorder="1" applyAlignment="1">
      <alignment horizontal="left"/>
    </xf>
    <xf numFmtId="0" fontId="2" fillId="4" borderId="2" xfId="0" applyFont="1" applyFill="1" applyBorder="1" applyAlignment="1">
      <alignment horizontal="center"/>
    </xf>
    <xf numFmtId="0" fontId="19" fillId="5" borderId="0" xfId="0" applyFont="1" applyFill="1" applyAlignment="1">
      <alignment vertical="center"/>
    </xf>
    <xf numFmtId="0" fontId="3" fillId="3" borderId="0" xfId="0" applyFont="1" applyFill="1" applyAlignment="1">
      <alignment vertical="center"/>
    </xf>
    <xf numFmtId="0" fontId="2" fillId="3" borderId="0" xfId="0" applyFont="1" applyFill="1" applyAlignment="1">
      <alignment vertical="center"/>
    </xf>
    <xf numFmtId="0" fontId="2" fillId="0" borderId="0" xfId="0" applyFont="1" applyAlignment="1">
      <alignment vertical="center"/>
    </xf>
    <xf numFmtId="0" fontId="1" fillId="3" borderId="0" xfId="0" applyFont="1" applyFill="1" applyAlignment="1">
      <alignment vertical="center"/>
    </xf>
    <xf numFmtId="0" fontId="3" fillId="0" borderId="0" xfId="0" applyFont="1" applyAlignment="1">
      <alignment vertical="center"/>
    </xf>
    <xf numFmtId="0" fontId="3" fillId="0" borderId="0" xfId="0" applyFont="1" applyAlignment="1">
      <alignment horizontal="left" vertical="center"/>
    </xf>
    <xf numFmtId="0" fontId="2" fillId="0" borderId="3" xfId="0" applyFont="1" applyBorder="1" applyAlignment="1">
      <alignment horizontal="left" vertical="center"/>
    </xf>
    <xf numFmtId="0" fontId="2" fillId="0" borderId="3" xfId="0" applyFont="1" applyBorder="1" applyAlignment="1">
      <alignment vertical="center"/>
    </xf>
    <xf numFmtId="0" fontId="2" fillId="4" borderId="2" xfId="0" applyFont="1" applyFill="1" applyBorder="1"/>
    <xf numFmtId="0" fontId="2" fillId="4" borderId="2" xfId="0" applyFont="1" applyFill="1" applyBorder="1" applyAlignment="1">
      <alignment vertical="center"/>
    </xf>
    <xf numFmtId="0" fontId="1" fillId="0" borderId="0" xfId="0" applyFont="1" applyAlignment="1">
      <alignment vertical="center"/>
    </xf>
    <xf numFmtId="0" fontId="1" fillId="6" borderId="0" xfId="0" applyFont="1" applyFill="1"/>
    <xf numFmtId="0" fontId="16" fillId="0" borderId="0" xfId="0" applyFont="1"/>
    <xf numFmtId="0" fontId="20" fillId="0" borderId="0" xfId="0" applyFont="1" applyAlignment="1">
      <alignment vertical="center"/>
    </xf>
    <xf numFmtId="0" fontId="18" fillId="0" borderId="0" xfId="0" applyFont="1" applyAlignment="1">
      <alignment vertical="center"/>
    </xf>
    <xf numFmtId="0" fontId="21" fillId="0" borderId="0" xfId="0" applyFont="1"/>
    <xf numFmtId="0" fontId="16" fillId="3" borderId="0" xfId="0" applyFont="1" applyFill="1" applyAlignment="1">
      <alignment horizontal="center" vertical="center"/>
    </xf>
    <xf numFmtId="0" fontId="2" fillId="3" borderId="0" xfId="0" applyFont="1" applyFill="1" applyAlignment="1">
      <alignment horizontal="center" vertical="center"/>
    </xf>
    <xf numFmtId="0" fontId="2" fillId="4" borderId="2" xfId="0" applyFont="1" applyFill="1" applyBorder="1" applyAlignment="1">
      <alignment horizontal="center" vertical="center"/>
    </xf>
    <xf numFmtId="0" fontId="3" fillId="2" borderId="0" xfId="0" applyFont="1" applyFill="1" applyAlignment="1">
      <alignment horizontal="center" vertical="center" wrapText="1"/>
    </xf>
    <xf numFmtId="0" fontId="19" fillId="5" borderId="0" xfId="0" applyFont="1" applyFill="1" applyAlignment="1">
      <alignment horizontal="left" vertical="center"/>
    </xf>
    <xf numFmtId="0" fontId="22" fillId="5" borderId="0" xfId="0" applyFont="1" applyFill="1" applyAlignment="1">
      <alignment horizontal="left" vertical="center"/>
    </xf>
    <xf numFmtId="0" fontId="22" fillId="5" borderId="0" xfId="0" applyFont="1" applyFill="1" applyAlignment="1">
      <alignment horizontal="right" vertical="center"/>
    </xf>
    <xf numFmtId="0" fontId="17" fillId="0" borderId="0" xfId="0" applyFont="1" applyAlignment="1">
      <alignment vertical="center"/>
    </xf>
    <xf numFmtId="0" fontId="17" fillId="0" borderId="0" xfId="0" applyFont="1"/>
    <xf numFmtId="168" fontId="0" fillId="0" borderId="0" xfId="0" applyNumberFormat="1" applyProtection="1">
      <protection locked="0"/>
    </xf>
    <xf numFmtId="0" fontId="23" fillId="0" borderId="1" xfId="0" applyFont="1" applyBorder="1" applyAlignment="1" applyProtection="1">
      <alignment vertical="center"/>
      <protection locked="0"/>
    </xf>
    <xf numFmtId="0" fontId="16" fillId="0" borderId="0" xfId="0" applyFont="1" applyAlignment="1">
      <alignment horizontal="center"/>
    </xf>
    <xf numFmtId="0" fontId="16" fillId="0" borderId="0" xfId="0" applyFont="1" applyAlignment="1">
      <alignment horizontal="left"/>
    </xf>
    <xf numFmtId="0" fontId="0" fillId="0" borderId="0" xfId="0" applyAlignment="1" applyProtection="1">
      <alignment vertical="center"/>
      <protection locked="0"/>
    </xf>
    <xf numFmtId="0" fontId="4" fillId="3" borderId="0" xfId="0" applyFont="1" applyFill="1" applyAlignment="1">
      <alignment vertical="center"/>
    </xf>
    <xf numFmtId="0" fontId="4" fillId="3" borderId="0" xfId="0" applyFont="1" applyFill="1" applyAlignment="1">
      <alignment horizontal="left" vertical="center"/>
    </xf>
    <xf numFmtId="166" fontId="1" fillId="2" borderId="0" xfId="0" applyNumberFormat="1" applyFont="1" applyFill="1" applyAlignment="1" applyProtection="1">
      <alignment horizontal="right" vertical="center"/>
      <protection locked="0"/>
    </xf>
    <xf numFmtId="167" fontId="2" fillId="0" borderId="0" xfId="2" applyNumberFormat="1" applyFont="1" applyFill="1" applyBorder="1" applyAlignment="1" applyProtection="1">
      <alignment horizontal="right" vertical="center"/>
      <protection locked="0"/>
    </xf>
    <xf numFmtId="167" fontId="17" fillId="0" borderId="0" xfId="1" applyNumberFormat="1" applyFont="1" applyAlignment="1">
      <alignment horizontal="right" vertical="center" wrapText="1"/>
    </xf>
    <xf numFmtId="167" fontId="17" fillId="0" borderId="0" xfId="1" applyNumberFormat="1" applyFont="1" applyAlignment="1">
      <alignment horizontal="right" vertical="center"/>
    </xf>
    <xf numFmtId="3" fontId="1" fillId="2" borderId="0" xfId="0" applyNumberFormat="1" applyFont="1" applyFill="1" applyAlignment="1" applyProtection="1">
      <alignment horizontal="right" vertical="center"/>
      <protection locked="0"/>
    </xf>
    <xf numFmtId="3" fontId="2" fillId="0" borderId="0" xfId="0" applyNumberFormat="1" applyFont="1" applyAlignment="1" applyProtection="1">
      <alignment horizontal="right" vertical="center"/>
      <protection locked="0"/>
    </xf>
    <xf numFmtId="3" fontId="1" fillId="2" borderId="0" xfId="2" applyNumberFormat="1" applyFont="1" applyFill="1" applyBorder="1" applyAlignment="1" applyProtection="1">
      <alignment horizontal="right" vertical="center"/>
      <protection locked="0"/>
    </xf>
    <xf numFmtId="167" fontId="1" fillId="2" borderId="0" xfId="2" applyNumberFormat="1" applyFont="1" applyFill="1" applyBorder="1" applyAlignment="1" applyProtection="1">
      <alignment horizontal="right" vertical="center"/>
      <protection locked="0"/>
    </xf>
    <xf numFmtId="167" fontId="17" fillId="0" borderId="0" xfId="2" applyNumberFormat="1" applyFont="1" applyFill="1" applyAlignment="1" applyProtection="1">
      <alignment horizontal="right" vertical="center"/>
      <protection locked="0"/>
    </xf>
    <xf numFmtId="167" fontId="2" fillId="0" borderId="0" xfId="0" applyNumberFormat="1" applyFont="1" applyAlignment="1" applyProtection="1">
      <alignment horizontal="right" vertical="center"/>
      <protection locked="0"/>
    </xf>
    <xf numFmtId="167" fontId="2" fillId="0" borderId="0" xfId="1" applyNumberFormat="1" applyFont="1" applyFill="1" applyBorder="1" applyAlignment="1" applyProtection="1">
      <alignment horizontal="right" vertical="center"/>
      <protection locked="0"/>
    </xf>
    <xf numFmtId="167" fontId="3" fillId="0" borderId="0" xfId="0" applyNumberFormat="1" applyFont="1" applyAlignment="1" applyProtection="1">
      <alignment horizontal="right" vertical="center"/>
      <protection locked="0"/>
    </xf>
    <xf numFmtId="167" fontId="1" fillId="2" borderId="0" xfId="0" applyNumberFormat="1" applyFont="1" applyFill="1" applyAlignment="1" applyProtection="1">
      <alignment horizontal="right" vertical="center"/>
      <protection locked="0"/>
    </xf>
    <xf numFmtId="167" fontId="1" fillId="6" borderId="0" xfId="0" applyNumberFormat="1" applyFont="1" applyFill="1" applyAlignment="1" applyProtection="1">
      <alignment horizontal="right" vertical="center"/>
      <protection locked="0"/>
    </xf>
    <xf numFmtId="0" fontId="2" fillId="4" borderId="2" xfId="0" applyFont="1" applyFill="1" applyBorder="1" applyAlignment="1">
      <alignment horizontal="right" vertical="center"/>
    </xf>
    <xf numFmtId="167" fontId="2" fillId="0" borderId="0" xfId="0" applyNumberFormat="1" applyFont="1" applyAlignment="1">
      <alignment horizontal="right" vertical="center"/>
    </xf>
    <xf numFmtId="167" fontId="24" fillId="0" borderId="0" xfId="0" applyNumberFormat="1" applyFont="1" applyAlignment="1">
      <alignment horizontal="right" vertical="center"/>
    </xf>
    <xf numFmtId="167" fontId="2" fillId="0" borderId="0" xfId="1" applyNumberFormat="1" applyFont="1" applyAlignment="1">
      <alignment horizontal="right" vertical="center"/>
    </xf>
    <xf numFmtId="0" fontId="3" fillId="2" borderId="0" xfId="0" applyFont="1" applyFill="1" applyAlignment="1">
      <alignment horizontal="right" vertical="center" wrapText="1"/>
    </xf>
    <xf numFmtId="0" fontId="2" fillId="2" borderId="0" xfId="0" applyFont="1" applyFill="1" applyAlignment="1">
      <alignment horizontal="right" vertical="center"/>
    </xf>
    <xf numFmtId="167" fontId="3" fillId="0" borderId="0" xfId="0" applyNumberFormat="1" applyFont="1" applyAlignment="1" applyProtection="1">
      <alignment horizontal="right" vertical="center" wrapText="1"/>
      <protection locked="0"/>
    </xf>
    <xf numFmtId="167" fontId="2" fillId="0" borderId="0" xfId="1" applyNumberFormat="1" applyFont="1" applyFill="1" applyAlignment="1">
      <alignment horizontal="right" vertical="center"/>
    </xf>
    <xf numFmtId="167" fontId="24" fillId="0" borderId="0" xfId="1" applyNumberFormat="1" applyFont="1" applyFill="1" applyAlignment="1">
      <alignment horizontal="right" vertical="center"/>
    </xf>
    <xf numFmtId="0" fontId="2" fillId="3" borderId="0" xfId="0" applyFont="1" applyFill="1" applyAlignment="1">
      <alignment horizontal="right" vertical="center"/>
    </xf>
    <xf numFmtId="0" fontId="2" fillId="3" borderId="0" xfId="0" applyFont="1" applyFill="1" applyAlignment="1" applyProtection="1">
      <alignment horizontal="right" vertical="center"/>
      <protection locked="0"/>
    </xf>
    <xf numFmtId="167" fontId="24" fillId="0" borderId="0" xfId="2" applyNumberFormat="1" applyFont="1" applyAlignment="1">
      <alignment horizontal="right" vertical="center"/>
    </xf>
    <xf numFmtId="3" fontId="2" fillId="3" borderId="0" xfId="0" applyNumberFormat="1" applyFont="1" applyFill="1" applyAlignment="1" applyProtection="1">
      <alignment horizontal="right" vertical="center"/>
      <protection locked="0"/>
    </xf>
    <xf numFmtId="168" fontId="2" fillId="3" borderId="0" xfId="1" applyNumberFormat="1" applyFont="1" applyFill="1" applyBorder="1" applyAlignment="1" applyProtection="1">
      <alignment horizontal="right" vertical="center"/>
      <protection locked="0"/>
    </xf>
    <xf numFmtId="169" fontId="3" fillId="2" borderId="0" xfId="0" applyNumberFormat="1" applyFont="1" applyFill="1" applyAlignment="1">
      <alignment horizontal="right" vertical="center" wrapText="1"/>
    </xf>
    <xf numFmtId="168" fontId="19" fillId="5" borderId="0" xfId="1" applyNumberFormat="1" applyFont="1" applyFill="1" applyBorder="1" applyAlignment="1" applyProtection="1">
      <alignment horizontal="right" vertical="center"/>
    </xf>
    <xf numFmtId="167" fontId="24" fillId="0" borderId="3" xfId="2" applyNumberFormat="1" applyFont="1" applyBorder="1" applyAlignment="1">
      <alignment horizontal="right" vertical="center"/>
    </xf>
    <xf numFmtId="167" fontId="24" fillId="0" borderId="3" xfId="0" applyNumberFormat="1" applyFont="1" applyBorder="1" applyAlignment="1">
      <alignment horizontal="right" vertical="center"/>
    </xf>
    <xf numFmtId="167" fontId="2" fillId="0" borderId="3" xfId="2" applyNumberFormat="1" applyFont="1" applyFill="1" applyBorder="1" applyAlignment="1" applyProtection="1">
      <alignment horizontal="right" vertical="center"/>
      <protection locked="0"/>
    </xf>
    <xf numFmtId="167" fontId="2" fillId="0" borderId="0" xfId="1" applyNumberFormat="1" applyFont="1" applyFill="1" applyAlignment="1" applyProtection="1">
      <alignment horizontal="right" vertical="center" wrapText="1"/>
      <protection locked="0"/>
    </xf>
    <xf numFmtId="167" fontId="2" fillId="0" borderId="0" xfId="1" applyNumberFormat="1" applyFont="1" applyFill="1" applyAlignment="1" applyProtection="1">
      <alignment horizontal="right" vertical="center"/>
      <protection locked="0"/>
    </xf>
    <xf numFmtId="169" fontId="2" fillId="0" borderId="0" xfId="1" applyNumberFormat="1" applyFont="1" applyFill="1" applyBorder="1" applyAlignment="1" applyProtection="1">
      <alignment horizontal="right" vertical="center"/>
      <protection locked="0"/>
    </xf>
    <xf numFmtId="169" fontId="24" fillId="0" borderId="0" xfId="1" applyNumberFormat="1" applyFont="1" applyAlignment="1">
      <alignment horizontal="right" vertical="center"/>
    </xf>
    <xf numFmtId="167" fontId="1" fillId="8" borderId="0" xfId="2" applyNumberFormat="1" applyFont="1" applyFill="1" applyBorder="1" applyAlignment="1" applyProtection="1">
      <alignment horizontal="right" vertical="center"/>
      <protection locked="0"/>
    </xf>
    <xf numFmtId="169" fontId="3" fillId="0" borderId="0" xfId="1" applyNumberFormat="1" applyFont="1" applyFill="1" applyBorder="1" applyAlignment="1" applyProtection="1">
      <alignment horizontal="right" vertical="center"/>
      <protection locked="0"/>
    </xf>
    <xf numFmtId="0" fontId="27" fillId="0" borderId="0" xfId="0" applyFont="1"/>
    <xf numFmtId="0" fontId="21" fillId="0" borderId="0" xfId="0" applyFont="1" applyAlignment="1">
      <alignment horizontal="right" vertical="top"/>
    </xf>
    <xf numFmtId="0" fontId="21" fillId="0" borderId="0" xfId="0" quotePrefix="1" applyFont="1" applyAlignment="1">
      <alignment horizontal="right" vertical="top"/>
    </xf>
    <xf numFmtId="0" fontId="28" fillId="0" borderId="0" xfId="0" applyFont="1" applyAlignment="1">
      <alignment vertical="top"/>
    </xf>
    <xf numFmtId="0" fontId="28" fillId="0" borderId="0" xfId="0" applyFont="1" applyAlignment="1" applyProtection="1">
      <alignment vertical="center"/>
      <protection locked="0"/>
    </xf>
    <xf numFmtId="167" fontId="1" fillId="6" borderId="3" xfId="0" applyNumberFormat="1" applyFont="1" applyFill="1" applyBorder="1" applyAlignment="1" applyProtection="1">
      <alignment horizontal="right" vertical="center"/>
      <protection locked="0"/>
    </xf>
    <xf numFmtId="0" fontId="1" fillId="6" borderId="0" xfId="0" applyFont="1" applyFill="1" applyAlignment="1">
      <alignment horizontal="left" vertical="center"/>
    </xf>
    <xf numFmtId="0" fontId="1" fillId="6" borderId="0" xfId="0" applyFont="1" applyFill="1" applyAlignment="1">
      <alignment vertical="center"/>
    </xf>
    <xf numFmtId="0" fontId="2" fillId="4" borderId="2" xfId="0" applyFont="1" applyFill="1" applyBorder="1" applyAlignment="1">
      <alignment horizontal="left" vertical="center"/>
    </xf>
    <xf numFmtId="0" fontId="2" fillId="0" borderId="0" xfId="0" applyFont="1"/>
    <xf numFmtId="0" fontId="19" fillId="5" borderId="0" xfId="0" applyFont="1" applyFill="1" applyAlignment="1" applyProtection="1">
      <alignment horizontal="left" vertical="center"/>
      <protection locked="0"/>
    </xf>
    <xf numFmtId="169" fontId="2" fillId="0" borderId="0" xfId="1" applyNumberFormat="1" applyFont="1" applyFill="1" applyAlignment="1">
      <alignment horizontal="right" vertical="center"/>
    </xf>
    <xf numFmtId="169" fontId="24" fillId="0" borderId="0" xfId="1" applyNumberFormat="1" applyFont="1" applyFill="1" applyAlignment="1">
      <alignment horizontal="right" vertical="center"/>
    </xf>
    <xf numFmtId="167" fontId="2" fillId="10" borderId="0" xfId="2" applyNumberFormat="1" applyFont="1" applyFill="1" applyBorder="1" applyAlignment="1" applyProtection="1">
      <alignment horizontal="right" vertical="center"/>
      <protection locked="0"/>
    </xf>
    <xf numFmtId="164" fontId="0" fillId="0" borderId="0" xfId="2" applyFont="1" applyProtection="1">
      <protection locked="0"/>
    </xf>
    <xf numFmtId="167" fontId="2" fillId="3" borderId="0" xfId="0" applyNumberFormat="1" applyFont="1" applyFill="1" applyAlignment="1" applyProtection="1">
      <alignment horizontal="right" vertical="center"/>
      <protection locked="0"/>
    </xf>
    <xf numFmtId="49" fontId="33" fillId="0" borderId="0" xfId="17" applyNumberFormat="1" applyFont="1" applyAlignment="1"/>
    <xf numFmtId="3" fontId="34" fillId="0" borderId="0" xfId="17" applyNumberFormat="1" applyFont="1" applyAlignment="1"/>
    <xf numFmtId="49" fontId="34" fillId="0" borderId="0" xfId="17" applyNumberFormat="1" applyFont="1" applyAlignment="1"/>
    <xf numFmtId="0" fontId="30" fillId="0" borderId="0" xfId="17" applyAlignment="1"/>
    <xf numFmtId="49" fontId="33" fillId="0" borderId="0" xfId="18" applyNumberFormat="1" applyFont="1" applyAlignment="1"/>
    <xf numFmtId="0" fontId="35" fillId="0" borderId="0" xfId="0" quotePrefix="1" applyFont="1"/>
    <xf numFmtId="164" fontId="0" fillId="0" borderId="0" xfId="2" applyFont="1"/>
    <xf numFmtId="164" fontId="34" fillId="0" borderId="0" xfId="2" applyFont="1" applyAlignment="1"/>
    <xf numFmtId="164" fontId="30" fillId="0" borderId="0" xfId="2" applyFont="1" applyAlignment="1"/>
    <xf numFmtId="164" fontId="33" fillId="0" borderId="0" xfId="2" applyFont="1" applyFill="1" applyAlignment="1"/>
    <xf numFmtId="167" fontId="29" fillId="0" borderId="0" xfId="2" applyNumberFormat="1" applyFont="1" applyFill="1" applyBorder="1" applyAlignment="1" applyProtection="1">
      <alignment horizontal="right" vertical="center"/>
      <protection locked="0"/>
    </xf>
    <xf numFmtId="167" fontId="17" fillId="0" borderId="0" xfId="2" applyNumberFormat="1" applyFont="1" applyFill="1" applyBorder="1" applyAlignment="1" applyProtection="1">
      <alignment horizontal="right" vertical="center"/>
      <protection locked="0"/>
    </xf>
    <xf numFmtId="167" fontId="17" fillId="0" borderId="0" xfId="0" applyNumberFormat="1" applyFont="1" applyAlignment="1" applyProtection="1">
      <alignment horizontal="right" vertical="center"/>
      <protection locked="0"/>
    </xf>
    <xf numFmtId="167" fontId="17" fillId="0" borderId="0" xfId="1" applyNumberFormat="1" applyFont="1" applyFill="1" applyAlignment="1">
      <alignment horizontal="right" vertical="center"/>
    </xf>
    <xf numFmtId="169" fontId="29" fillId="0" borderId="0" xfId="1" applyNumberFormat="1" applyFont="1" applyFill="1" applyBorder="1" applyAlignment="1" applyProtection="1">
      <alignment horizontal="right" vertical="center"/>
      <protection locked="0"/>
    </xf>
    <xf numFmtId="167" fontId="16" fillId="0" borderId="0" xfId="1" applyNumberFormat="1" applyFont="1" applyFill="1" applyBorder="1" applyAlignment="1" applyProtection="1">
      <alignment horizontal="right" vertical="center"/>
      <protection locked="0"/>
    </xf>
    <xf numFmtId="167" fontId="37" fillId="0" borderId="0" xfId="2" applyNumberFormat="1" applyFont="1" applyFill="1" applyBorder="1" applyAlignment="1" applyProtection="1">
      <alignment horizontal="right" vertical="center"/>
      <protection locked="0"/>
    </xf>
    <xf numFmtId="166" fontId="1" fillId="0" borderId="0" xfId="0" applyNumberFormat="1" applyFont="1" applyAlignment="1" applyProtection="1">
      <alignment horizontal="right" vertical="center"/>
      <protection locked="0"/>
    </xf>
    <xf numFmtId="0" fontId="38" fillId="0" borderId="0" xfId="0" applyFont="1"/>
    <xf numFmtId="168" fontId="0" fillId="0" borderId="0" xfId="0" applyNumberFormat="1"/>
    <xf numFmtId="164" fontId="0" fillId="0" borderId="0" xfId="2" applyFont="1" applyFill="1" applyProtection="1">
      <protection locked="0"/>
    </xf>
    <xf numFmtId="164" fontId="0" fillId="0" borderId="0" xfId="0" applyNumberFormat="1" applyProtection="1">
      <protection locked="0"/>
    </xf>
    <xf numFmtId="167" fontId="39" fillId="0" borderId="0" xfId="2" applyNumberFormat="1" applyFont="1" applyFill="1" applyBorder="1" applyAlignment="1" applyProtection="1">
      <alignment horizontal="right" vertical="center"/>
      <protection locked="0"/>
    </xf>
    <xf numFmtId="164" fontId="0" fillId="0" borderId="0" xfId="0" applyNumberFormat="1"/>
    <xf numFmtId="168" fontId="31" fillId="0" borderId="6" xfId="2" applyNumberFormat="1" applyFont="1" applyFill="1" applyBorder="1" applyAlignment="1">
      <alignment horizontal="center" vertical="top"/>
    </xf>
    <xf numFmtId="0" fontId="40" fillId="0" borderId="0" xfId="0" applyFont="1" applyAlignment="1">
      <alignment vertical="center"/>
    </xf>
    <xf numFmtId="166" fontId="1" fillId="11" borderId="0" xfId="0" applyNumberFormat="1" applyFont="1" applyFill="1" applyAlignment="1" applyProtection="1">
      <alignment horizontal="right" vertical="center"/>
      <protection locked="0"/>
    </xf>
    <xf numFmtId="168" fontId="42" fillId="0" borderId="6" xfId="5" applyNumberFormat="1" applyFont="1" applyFill="1" applyBorder="1" applyAlignment="1" applyProtection="1">
      <alignment horizontal="left" vertical="top" wrapText="1"/>
      <protection locked="0"/>
    </xf>
    <xf numFmtId="168" fontId="0" fillId="0" borderId="0" xfId="1" applyNumberFormat="1" applyFont="1"/>
    <xf numFmtId="0" fontId="39" fillId="3" borderId="0" xfId="0" applyFont="1" applyFill="1" applyAlignment="1">
      <alignment horizontal="right" vertical="center"/>
    </xf>
    <xf numFmtId="0" fontId="39" fillId="3" borderId="0" xfId="0" applyFont="1" applyFill="1" applyAlignment="1" applyProtection="1">
      <alignment horizontal="right" vertical="center"/>
      <protection locked="0"/>
    </xf>
    <xf numFmtId="3" fontId="39" fillId="3" borderId="0" xfId="0" applyNumberFormat="1" applyFont="1" applyFill="1" applyAlignment="1" applyProtection="1">
      <alignment horizontal="right" vertical="center"/>
      <protection locked="0"/>
    </xf>
    <xf numFmtId="167" fontId="39" fillId="3" borderId="0" xfId="0" applyNumberFormat="1" applyFont="1" applyFill="1" applyAlignment="1" applyProtection="1">
      <alignment horizontal="right" vertical="center"/>
      <protection locked="0"/>
    </xf>
    <xf numFmtId="0" fontId="39" fillId="2" borderId="0" xfId="0" applyFont="1" applyFill="1" applyAlignment="1">
      <alignment horizontal="right" vertical="center"/>
    </xf>
    <xf numFmtId="167" fontId="44" fillId="0" borderId="0" xfId="0" applyNumberFormat="1" applyFont="1" applyAlignment="1" applyProtection="1">
      <alignment horizontal="right" vertical="center" wrapText="1"/>
      <protection locked="0"/>
    </xf>
    <xf numFmtId="169" fontId="44" fillId="2" borderId="0" xfId="0" applyNumberFormat="1" applyFont="1" applyFill="1" applyAlignment="1">
      <alignment horizontal="right" vertical="center" wrapText="1"/>
    </xf>
    <xf numFmtId="169" fontId="44" fillId="0" borderId="0" xfId="1" applyNumberFormat="1" applyFont="1" applyFill="1" applyBorder="1" applyAlignment="1" applyProtection="1">
      <alignment horizontal="right" vertical="center"/>
      <protection locked="0"/>
    </xf>
    <xf numFmtId="167" fontId="39" fillId="0" borderId="0" xfId="0" applyNumberFormat="1" applyFont="1" applyAlignment="1" applyProtection="1">
      <alignment horizontal="right" vertical="center"/>
      <protection locked="0"/>
    </xf>
    <xf numFmtId="167" fontId="40" fillId="2" borderId="0" xfId="0" applyNumberFormat="1" applyFont="1" applyFill="1" applyAlignment="1" applyProtection="1">
      <alignment horizontal="right" vertical="center"/>
      <protection locked="0"/>
    </xf>
    <xf numFmtId="168" fontId="42" fillId="0" borderId="6" xfId="1" applyNumberFormat="1" applyFont="1" applyFill="1" applyBorder="1" applyAlignment="1">
      <alignment horizontal="center" vertical="top"/>
    </xf>
    <xf numFmtId="171" fontId="0" fillId="0" borderId="0" xfId="0" applyNumberFormat="1"/>
    <xf numFmtId="168" fontId="0" fillId="0" borderId="0" xfId="1" applyNumberFormat="1" applyFont="1" applyFill="1"/>
    <xf numFmtId="167" fontId="2" fillId="0" borderId="0" xfId="2" applyNumberFormat="1" applyFont="1" applyAlignment="1">
      <alignment horizontal="right" vertical="center"/>
    </xf>
    <xf numFmtId="0" fontId="35" fillId="0" borderId="0" xfId="0" applyFont="1"/>
    <xf numFmtId="168" fontId="31" fillId="0" borderId="7" xfId="2" applyNumberFormat="1" applyFont="1" applyFill="1" applyBorder="1" applyAlignment="1">
      <alignment horizontal="center" vertical="top"/>
    </xf>
    <xf numFmtId="168" fontId="31" fillId="0" borderId="0" xfId="2" applyNumberFormat="1" applyFont="1" applyFill="1" applyBorder="1" applyAlignment="1">
      <alignment horizontal="center" vertical="top"/>
    </xf>
    <xf numFmtId="167" fontId="17" fillId="0" borderId="0" xfId="0" applyNumberFormat="1" applyFont="1" applyAlignment="1">
      <alignment horizontal="right" vertical="center"/>
    </xf>
    <xf numFmtId="43" fontId="0" fillId="0" borderId="0" xfId="0" applyNumberFormat="1"/>
    <xf numFmtId="0" fontId="17" fillId="4" borderId="2" xfId="0" applyFont="1" applyFill="1" applyBorder="1" applyAlignment="1">
      <alignment horizontal="right" vertical="center"/>
    </xf>
    <xf numFmtId="166" fontId="29" fillId="2" borderId="0" xfId="0" applyNumberFormat="1" applyFont="1" applyFill="1" applyAlignment="1" applyProtection="1">
      <alignment horizontal="right" vertical="center"/>
      <protection locked="0"/>
    </xf>
    <xf numFmtId="169" fontId="17" fillId="0" borderId="0" xfId="1" applyNumberFormat="1" applyFont="1" applyFill="1" applyAlignment="1">
      <alignment horizontal="right" vertical="center"/>
    </xf>
    <xf numFmtId="168" fontId="17" fillId="3" borderId="0" xfId="1" applyNumberFormat="1" applyFont="1" applyFill="1" applyBorder="1" applyAlignment="1" applyProtection="1">
      <alignment horizontal="right" vertical="center"/>
      <protection locked="0"/>
    </xf>
    <xf numFmtId="166" fontId="29" fillId="11" borderId="0" xfId="0" applyNumberFormat="1" applyFont="1" applyFill="1" applyAlignment="1" applyProtection="1">
      <alignment horizontal="right" vertical="center"/>
      <protection locked="0"/>
    </xf>
    <xf numFmtId="167" fontId="17" fillId="0" borderId="3" xfId="2" applyNumberFormat="1" applyFont="1" applyFill="1" applyBorder="1" applyAlignment="1" applyProtection="1">
      <alignment horizontal="right" vertical="center"/>
      <protection locked="0"/>
    </xf>
    <xf numFmtId="169" fontId="17" fillId="0" borderId="0" xfId="1" applyNumberFormat="1" applyFont="1" applyAlignment="1">
      <alignment horizontal="right" vertical="center"/>
    </xf>
    <xf numFmtId="0" fontId="17" fillId="3" borderId="0" xfId="0" applyFont="1" applyFill="1" applyAlignment="1">
      <alignment horizontal="right" vertical="center"/>
    </xf>
    <xf numFmtId="0" fontId="17" fillId="3" borderId="0" xfId="0" applyFont="1" applyFill="1" applyAlignment="1" applyProtection="1">
      <alignment horizontal="right" vertical="center"/>
      <protection locked="0"/>
    </xf>
    <xf numFmtId="3" fontId="17" fillId="3" borderId="0" xfId="0" applyNumberFormat="1" applyFont="1" applyFill="1" applyAlignment="1" applyProtection="1">
      <alignment horizontal="right" vertical="center"/>
      <protection locked="0"/>
    </xf>
    <xf numFmtId="167" fontId="17" fillId="3" borderId="0" xfId="0" applyNumberFormat="1" applyFont="1" applyFill="1" applyAlignment="1" applyProtection="1">
      <alignment horizontal="right" vertical="center"/>
      <protection locked="0"/>
    </xf>
    <xf numFmtId="0" fontId="17" fillId="2" borderId="0" xfId="0" applyFont="1" applyFill="1" applyAlignment="1">
      <alignment horizontal="right" vertical="center"/>
    </xf>
    <xf numFmtId="167" fontId="16" fillId="0" borderId="0" xfId="0" applyNumberFormat="1" applyFont="1" applyAlignment="1" applyProtection="1">
      <alignment horizontal="right" vertical="center" wrapText="1"/>
      <protection locked="0"/>
    </xf>
    <xf numFmtId="167" fontId="17" fillId="0" borderId="0" xfId="2" applyNumberFormat="1" applyFont="1" applyAlignment="1">
      <alignment horizontal="right" vertical="center"/>
    </xf>
    <xf numFmtId="169" fontId="16" fillId="2" borderId="0" xfId="0" applyNumberFormat="1" applyFont="1" applyFill="1" applyAlignment="1">
      <alignment horizontal="right" vertical="center" wrapText="1"/>
    </xf>
    <xf numFmtId="167" fontId="17" fillId="0" borderId="0" xfId="1" applyNumberFormat="1" applyFont="1" applyFill="1" applyAlignment="1" applyProtection="1">
      <alignment horizontal="right" vertical="center"/>
      <protection locked="0"/>
    </xf>
    <xf numFmtId="3" fontId="29" fillId="2" borderId="0" xfId="0" applyNumberFormat="1" applyFont="1" applyFill="1" applyAlignment="1" applyProtection="1">
      <alignment horizontal="right" vertical="center"/>
      <protection locked="0"/>
    </xf>
    <xf numFmtId="3" fontId="17" fillId="0" borderId="0" xfId="0" applyNumberFormat="1" applyFont="1" applyAlignment="1" applyProtection="1">
      <alignment horizontal="right" vertical="center"/>
      <protection locked="0"/>
    </xf>
    <xf numFmtId="3" fontId="29" fillId="2" borderId="0" xfId="2" applyNumberFormat="1" applyFont="1" applyFill="1" applyBorder="1" applyAlignment="1" applyProtection="1">
      <alignment horizontal="right" vertical="center"/>
      <protection locked="0"/>
    </xf>
    <xf numFmtId="169" fontId="16" fillId="0" borderId="0" xfId="1" applyNumberFormat="1" applyFont="1" applyFill="1" applyBorder="1" applyAlignment="1" applyProtection="1">
      <alignment horizontal="right" vertical="center"/>
      <protection locked="0"/>
    </xf>
    <xf numFmtId="169" fontId="17" fillId="0" borderId="0" xfId="1" applyNumberFormat="1" applyFont="1" applyFill="1" applyBorder="1" applyAlignment="1" applyProtection="1">
      <alignment horizontal="right" vertical="center"/>
      <protection locked="0"/>
    </xf>
    <xf numFmtId="167" fontId="29" fillId="2" borderId="0" xfId="2" applyNumberFormat="1" applyFont="1" applyFill="1" applyBorder="1" applyAlignment="1" applyProtection="1">
      <alignment horizontal="right" vertical="center"/>
      <protection locked="0"/>
    </xf>
    <xf numFmtId="167" fontId="17" fillId="10" borderId="0" xfId="2" applyNumberFormat="1" applyFont="1" applyFill="1" applyBorder="1" applyAlignment="1" applyProtection="1">
      <alignment horizontal="right" vertical="center"/>
      <protection locked="0"/>
    </xf>
    <xf numFmtId="167" fontId="29" fillId="2" borderId="0" xfId="0" applyNumberFormat="1" applyFont="1" applyFill="1" applyAlignment="1" applyProtection="1">
      <alignment horizontal="right" vertical="center"/>
      <protection locked="0"/>
    </xf>
    <xf numFmtId="167" fontId="29" fillId="6" borderId="3" xfId="0" applyNumberFormat="1" applyFont="1" applyFill="1" applyBorder="1" applyAlignment="1" applyProtection="1">
      <alignment horizontal="right" vertical="center"/>
      <protection locked="0"/>
    </xf>
    <xf numFmtId="0" fontId="40" fillId="0" borderId="0" xfId="0" applyFont="1"/>
    <xf numFmtId="0" fontId="40" fillId="0" borderId="0" xfId="0" quotePrefix="1" applyFont="1"/>
    <xf numFmtId="168" fontId="39" fillId="3" borderId="0" xfId="1" applyNumberFormat="1" applyFont="1" applyFill="1" applyBorder="1" applyAlignment="1" applyProtection="1">
      <alignment horizontal="right" vertical="center"/>
      <protection locked="0"/>
    </xf>
    <xf numFmtId="0" fontId="34" fillId="0" borderId="0" xfId="17" applyFont="1" applyAlignment="1"/>
    <xf numFmtId="167" fontId="17" fillId="0" borderId="0" xfId="2" applyNumberFormat="1" applyFont="1" applyFill="1" applyAlignment="1">
      <alignment horizontal="right" vertical="center"/>
    </xf>
    <xf numFmtId="0" fontId="0" fillId="43" borderId="0" xfId="0" applyFill="1"/>
    <xf numFmtId="167" fontId="0" fillId="0" borderId="0" xfId="0" applyNumberFormat="1"/>
    <xf numFmtId="168" fontId="31" fillId="43" borderId="6" xfId="2" applyNumberFormat="1" applyFont="1" applyFill="1" applyBorder="1" applyAlignment="1">
      <alignment horizontal="center" vertical="top"/>
    </xf>
    <xf numFmtId="3" fontId="0" fillId="0" borderId="0" xfId="0" applyNumberFormat="1"/>
    <xf numFmtId="49" fontId="0" fillId="0" borderId="0" xfId="0" applyNumberFormat="1"/>
    <xf numFmtId="0" fontId="0" fillId="44" borderId="0" xfId="0" applyFill="1"/>
    <xf numFmtId="174" fontId="0" fillId="0" borderId="0" xfId="2" applyNumberFormat="1" applyFont="1"/>
    <xf numFmtId="2" fontId="0" fillId="43" borderId="0" xfId="0" applyNumberFormat="1" applyFill="1"/>
    <xf numFmtId="0" fontId="70" fillId="10" borderId="0" xfId="24" applyFont="1" applyFill="1"/>
    <xf numFmtId="0" fontId="70" fillId="10" borderId="0" xfId="0" applyFont="1" applyFill="1"/>
    <xf numFmtId="0" fontId="71" fillId="0" borderId="0" xfId="0" applyFont="1"/>
    <xf numFmtId="175" fontId="0" fillId="0" borderId="0" xfId="0" applyNumberFormat="1"/>
    <xf numFmtId="0" fontId="34" fillId="44" borderId="0" xfId="17" applyFont="1" applyFill="1" applyAlignment="1"/>
    <xf numFmtId="3" fontId="34" fillId="44" borderId="0" xfId="17" applyNumberFormat="1" applyFont="1" applyFill="1" applyAlignment="1"/>
    <xf numFmtId="49" fontId="34" fillId="44" borderId="0" xfId="17" applyNumberFormat="1" applyFont="1" applyFill="1" applyAlignment="1"/>
    <xf numFmtId="164" fontId="0" fillId="44" borderId="0" xfId="2" applyFont="1" applyFill="1"/>
    <xf numFmtId="173" fontId="0" fillId="44" borderId="0" xfId="2" applyNumberFormat="1" applyFont="1" applyFill="1"/>
    <xf numFmtId="168" fontId="0" fillId="44" borderId="0" xfId="1" applyNumberFormat="1" applyFont="1" applyFill="1"/>
    <xf numFmtId="165" fontId="0" fillId="0" borderId="0" xfId="1" applyFont="1"/>
    <xf numFmtId="0" fontId="17" fillId="10" borderId="0" xfId="0" applyFont="1" applyFill="1"/>
    <xf numFmtId="0" fontId="73" fillId="10" borderId="0" xfId="0" applyFont="1" applyFill="1"/>
    <xf numFmtId="0" fontId="17" fillId="10" borderId="0" xfId="0" applyFont="1" applyFill="1" applyAlignment="1">
      <alignment horizontal="justify" wrapText="1"/>
    </xf>
    <xf numFmtId="0" fontId="9" fillId="9" borderId="17" xfId="0" applyFont="1" applyFill="1" applyBorder="1" applyAlignment="1">
      <alignment horizontal="left" vertical="top" wrapText="1"/>
    </xf>
    <xf numFmtId="0" fontId="9" fillId="9" borderId="18" xfId="0" applyFont="1" applyFill="1" applyBorder="1" applyAlignment="1">
      <alignment horizontal="center" vertical="top" wrapText="1"/>
    </xf>
    <xf numFmtId="0" fontId="75" fillId="9" borderId="20" xfId="0" applyFont="1" applyFill="1" applyBorder="1" applyAlignment="1">
      <alignment horizontal="center" vertical="top" wrapText="1"/>
    </xf>
    <xf numFmtId="0" fontId="75" fillId="9" borderId="21" xfId="0" applyFont="1" applyFill="1" applyBorder="1" applyAlignment="1">
      <alignment horizontal="left" vertical="top" wrapText="1"/>
    </xf>
    <xf numFmtId="0" fontId="75" fillId="9" borderId="23" xfId="0" applyFont="1" applyFill="1" applyBorder="1" applyAlignment="1">
      <alignment horizontal="center" vertical="top" wrapText="1"/>
    </xf>
    <xf numFmtId="0" fontId="75" fillId="9" borderId="24" xfId="0" applyFont="1" applyFill="1" applyBorder="1" applyAlignment="1">
      <alignment horizontal="left" vertical="top" wrapText="1"/>
    </xf>
    <xf numFmtId="0" fontId="75" fillId="9" borderId="26" xfId="0" applyFont="1" applyFill="1" applyBorder="1" applyAlignment="1">
      <alignment horizontal="center" vertical="top" wrapText="1"/>
    </xf>
    <xf numFmtId="0" fontId="75" fillId="9" borderId="27" xfId="0" applyFont="1" applyFill="1" applyBorder="1" applyAlignment="1">
      <alignment horizontal="left" vertical="top" wrapText="1"/>
    </xf>
    <xf numFmtId="0" fontId="75" fillId="9" borderId="20" xfId="0" applyFont="1" applyFill="1" applyBorder="1" applyAlignment="1">
      <alignment horizontal="center" vertical="center" wrapText="1"/>
    </xf>
    <xf numFmtId="0" fontId="75" fillId="9" borderId="21" xfId="0" applyFont="1" applyFill="1" applyBorder="1" applyAlignment="1">
      <alignment horizontal="justify" vertical="center" wrapText="1"/>
    </xf>
    <xf numFmtId="0" fontId="75" fillId="9" borderId="24" xfId="0" applyFont="1" applyFill="1" applyBorder="1" applyAlignment="1">
      <alignment horizontal="justify" vertical="center" wrapText="1"/>
    </xf>
    <xf numFmtId="0" fontId="25" fillId="0" borderId="0" xfId="0" applyFont="1" applyAlignment="1">
      <alignment horizontal="right" vertical="center"/>
    </xf>
    <xf numFmtId="0" fontId="43" fillId="0" borderId="0" xfId="0" applyFont="1" applyAlignment="1">
      <alignment horizontal="right" vertical="center"/>
    </xf>
    <xf numFmtId="0" fontId="19" fillId="5" borderId="0" xfId="0" applyFont="1" applyFill="1" applyAlignment="1">
      <alignment horizontal="right" vertical="center"/>
    </xf>
    <xf numFmtId="0" fontId="40" fillId="5" borderId="0" xfId="0" applyFont="1" applyFill="1" applyAlignment="1">
      <alignment horizontal="right" vertical="center"/>
    </xf>
    <xf numFmtId="0" fontId="29" fillId="5" borderId="0" xfId="0" applyFont="1" applyFill="1" applyAlignment="1">
      <alignment horizontal="right" vertical="center"/>
    </xf>
    <xf numFmtId="0" fontId="44" fillId="5" borderId="0" xfId="0" applyFont="1" applyFill="1" applyAlignment="1">
      <alignment horizontal="right" vertical="center"/>
    </xf>
    <xf numFmtId="0" fontId="16" fillId="5" borderId="0" xfId="0" applyFont="1" applyFill="1" applyAlignment="1">
      <alignment horizontal="right" vertical="center"/>
    </xf>
    <xf numFmtId="0" fontId="9" fillId="7" borderId="0" xfId="0" applyFont="1" applyFill="1" applyAlignment="1">
      <alignment horizontal="right" vertical="center"/>
    </xf>
    <xf numFmtId="0" fontId="45" fillId="7" borderId="0" xfId="0" applyFont="1" applyFill="1" applyAlignment="1">
      <alignment horizontal="right" vertical="center"/>
    </xf>
    <xf numFmtId="0" fontId="48" fillId="7" borderId="0" xfId="0" applyFont="1" applyFill="1" applyAlignment="1">
      <alignment horizontal="right" vertical="center"/>
    </xf>
    <xf numFmtId="10" fontId="1" fillId="2" borderId="0" xfId="12" applyNumberFormat="1" applyFont="1" applyFill="1" applyBorder="1" applyAlignment="1" applyProtection="1">
      <alignment horizontal="right" vertical="center"/>
      <protection locked="0"/>
    </xf>
    <xf numFmtId="169" fontId="26" fillId="0" borderId="0" xfId="1" applyNumberFormat="1" applyFont="1" applyAlignment="1">
      <alignment horizontal="right"/>
    </xf>
    <xf numFmtId="169" fontId="36" fillId="0" borderId="0" xfId="1" applyNumberFormat="1" applyFont="1" applyFill="1" applyAlignment="1">
      <alignment horizontal="right" vertical="center"/>
    </xf>
    <xf numFmtId="168" fontId="31" fillId="0" borderId="0" xfId="1" applyNumberFormat="1" applyFont="1" applyFill="1" applyBorder="1" applyAlignment="1">
      <alignment horizontal="right" vertical="top"/>
    </xf>
    <xf numFmtId="170" fontId="17" fillId="0" borderId="0" xfId="2" applyNumberFormat="1" applyFont="1" applyAlignment="1" applyProtection="1">
      <alignment horizontal="right" vertical="center"/>
      <protection locked="0"/>
    </xf>
    <xf numFmtId="0" fontId="16" fillId="0" borderId="1" xfId="0" applyFont="1" applyBorder="1" applyAlignment="1" applyProtection="1">
      <alignment horizontal="right" vertical="center"/>
      <protection locked="0"/>
    </xf>
    <xf numFmtId="0" fontId="17" fillId="0" borderId="1" xfId="0" applyFont="1" applyBorder="1" applyAlignment="1" applyProtection="1">
      <alignment horizontal="right" vertical="center"/>
      <protection locked="0"/>
    </xf>
    <xf numFmtId="0" fontId="17" fillId="0" borderId="0" xfId="0" applyFont="1" applyAlignment="1" applyProtection="1">
      <alignment horizontal="right" vertical="center"/>
      <protection locked="0"/>
    </xf>
    <xf numFmtId="0" fontId="17" fillId="0" borderId="0" xfId="0" applyFont="1" applyAlignment="1">
      <alignment horizontal="right"/>
    </xf>
    <xf numFmtId="0" fontId="39" fillId="0" borderId="0" xfId="0" applyFont="1" applyAlignment="1">
      <alignment horizontal="right"/>
    </xf>
    <xf numFmtId="0" fontId="16" fillId="0" borderId="0" xfId="0" applyFont="1" applyAlignment="1">
      <alignment horizontal="right" vertical="center"/>
    </xf>
    <xf numFmtId="0" fontId="17" fillId="0" borderId="0" xfId="0" applyFont="1" applyAlignment="1">
      <alignment horizontal="right" vertical="center"/>
    </xf>
    <xf numFmtId="0" fontId="17" fillId="0" borderId="0" xfId="0" applyFont="1" applyAlignment="1" applyProtection="1">
      <alignment horizontal="right"/>
      <protection locked="0"/>
    </xf>
    <xf numFmtId="0" fontId="39" fillId="0" borderId="0" xfId="0" applyFont="1" applyAlignment="1" applyProtection="1">
      <alignment horizontal="right"/>
      <protection locked="0"/>
    </xf>
    <xf numFmtId="0" fontId="32" fillId="0" borderId="0" xfId="0" applyFont="1" applyAlignment="1" applyProtection="1">
      <alignment horizontal="right"/>
      <protection locked="0"/>
    </xf>
    <xf numFmtId="0" fontId="46" fillId="0" borderId="0" xfId="0" applyFont="1" applyAlignment="1" applyProtection="1">
      <alignment horizontal="right"/>
      <protection locked="0"/>
    </xf>
    <xf numFmtId="0" fontId="0" fillId="0" borderId="0" xfId="0" applyAlignment="1" applyProtection="1">
      <alignment horizontal="right"/>
      <protection locked="0"/>
    </xf>
    <xf numFmtId="0" fontId="47" fillId="0" borderId="0" xfId="0" applyFont="1" applyAlignment="1" applyProtection="1">
      <alignment horizontal="right"/>
      <protection locked="0"/>
    </xf>
    <xf numFmtId="0" fontId="2" fillId="0" borderId="0" xfId="0" applyFont="1"/>
    <xf numFmtId="0" fontId="1" fillId="6" borderId="0" xfId="0" applyFont="1" applyFill="1" applyAlignment="1">
      <alignment vertical="center" wrapText="1"/>
    </xf>
    <xf numFmtId="0" fontId="9" fillId="7" borderId="5" xfId="0" applyFont="1" applyFill="1" applyBorder="1" applyAlignment="1">
      <alignment horizontal="center" vertical="center"/>
    </xf>
    <xf numFmtId="0" fontId="1" fillId="6" borderId="0" xfId="0" applyFont="1" applyFill="1" applyAlignment="1">
      <alignment wrapText="1"/>
    </xf>
    <xf numFmtId="0" fontId="1" fillId="6" borderId="0" xfId="0" applyFont="1" applyFill="1" applyAlignment="1">
      <alignment vertical="center"/>
    </xf>
    <xf numFmtId="0" fontId="25" fillId="0" borderId="0" xfId="0" applyFont="1" applyAlignment="1">
      <alignment horizontal="center" vertical="center"/>
    </xf>
    <xf numFmtId="0" fontId="19" fillId="5" borderId="0" xfId="0" applyFont="1" applyFill="1" applyAlignment="1" applyProtection="1">
      <alignment horizontal="left" vertical="center"/>
      <protection locked="0"/>
    </xf>
    <xf numFmtId="0" fontId="9" fillId="7" borderId="4" xfId="0" applyFont="1" applyFill="1" applyBorder="1" applyAlignment="1">
      <alignment horizontal="center" vertical="center"/>
    </xf>
    <xf numFmtId="0" fontId="22" fillId="5" borderId="0" xfId="0" applyFont="1" applyFill="1" applyAlignment="1" applyProtection="1">
      <alignment horizontal="left" vertical="center"/>
      <protection locked="0"/>
    </xf>
    <xf numFmtId="0" fontId="17" fillId="9" borderId="0" xfId="0" applyFont="1" applyFill="1" applyAlignment="1">
      <alignment horizontal="center" vertical="center" textRotation="255" shrinkToFit="1"/>
    </xf>
    <xf numFmtId="0" fontId="17" fillId="9" borderId="3" xfId="0" applyFont="1" applyFill="1" applyBorder="1" applyAlignment="1">
      <alignment horizontal="center" vertical="center" textRotation="255" shrinkToFit="1"/>
    </xf>
    <xf numFmtId="0" fontId="17" fillId="0" borderId="0" xfId="0" applyFont="1" applyAlignment="1" applyProtection="1">
      <alignment horizontal="left" indent="3"/>
      <protection locked="0"/>
    </xf>
    <xf numFmtId="0" fontId="2" fillId="0" borderId="0" xfId="0" applyFont="1" applyAlignment="1">
      <alignment horizontal="left" indent="2"/>
    </xf>
    <xf numFmtId="0" fontId="17" fillId="0" borderId="0" xfId="0" applyFont="1" applyAlignment="1" applyProtection="1">
      <alignment horizontal="left" wrapText="1" indent="3"/>
      <protection locked="0"/>
    </xf>
    <xf numFmtId="0" fontId="16" fillId="0" borderId="0" xfId="0" applyFont="1" applyAlignment="1">
      <alignment horizontal="left" vertical="center" indent="2"/>
    </xf>
    <xf numFmtId="0" fontId="16" fillId="0" borderId="0" xfId="0" applyFont="1" applyAlignment="1">
      <alignment horizontal="left" indent="2"/>
    </xf>
    <xf numFmtId="0" fontId="16" fillId="0" borderId="0" xfId="0" applyFont="1" applyAlignment="1" applyProtection="1">
      <alignment horizontal="left" indent="4"/>
      <protection locked="0"/>
    </xf>
    <xf numFmtId="0" fontId="1" fillId="6" borderId="0" xfId="0" applyFont="1" applyFill="1" applyAlignment="1">
      <alignment horizontal="left" vertical="center"/>
    </xf>
    <xf numFmtId="0" fontId="17" fillId="0" borderId="0" xfId="0" applyFont="1" applyAlignment="1">
      <alignment horizontal="left" vertical="center"/>
    </xf>
    <xf numFmtId="0" fontId="16" fillId="0" borderId="0" xfId="0" applyFont="1" applyAlignment="1">
      <alignment horizontal="left" vertical="center"/>
    </xf>
    <xf numFmtId="0" fontId="2" fillId="0" borderId="0" xfId="0" applyFont="1" applyAlignment="1">
      <alignment horizontal="left" vertical="center"/>
    </xf>
    <xf numFmtId="0" fontId="16" fillId="0" borderId="3" xfId="0" applyFont="1" applyBorder="1" applyAlignment="1">
      <alignment horizontal="left" indent="4"/>
    </xf>
    <xf numFmtId="0" fontId="2" fillId="4" borderId="2" xfId="0" applyFont="1" applyFill="1" applyBorder="1" applyAlignment="1">
      <alignment horizontal="left" vertical="center"/>
    </xf>
    <xf numFmtId="0" fontId="1" fillId="9" borderId="0" xfId="0" applyFont="1" applyFill="1" applyAlignment="1">
      <alignment horizontal="left" vertical="center"/>
    </xf>
    <xf numFmtId="0" fontId="17" fillId="0" borderId="0" xfId="0" applyFont="1" applyAlignment="1">
      <alignment horizontal="justify" vertical="center"/>
    </xf>
    <xf numFmtId="0" fontId="17" fillId="10" borderId="0" xfId="0" applyFont="1" applyFill="1"/>
    <xf numFmtId="0" fontId="6" fillId="0" borderId="0" xfId="0" applyFont="1" applyAlignment="1">
      <alignment horizontal="justify" vertical="center"/>
    </xf>
    <xf numFmtId="0" fontId="16" fillId="0" borderId="0" xfId="0" applyFont="1" applyAlignment="1">
      <alignment horizontal="justify" vertical="center"/>
    </xf>
    <xf numFmtId="0" fontId="2" fillId="0" borderId="0" xfId="0" applyFont="1" applyAlignment="1">
      <alignment vertical="center"/>
    </xf>
    <xf numFmtId="0" fontId="2" fillId="0" borderId="0" xfId="0" applyFont="1" applyAlignment="1" applyProtection="1">
      <alignment horizontal="left" vertical="center" wrapText="1"/>
      <protection locked="0"/>
    </xf>
    <xf numFmtId="0" fontId="16" fillId="0" borderId="0" xfId="0" applyFont="1" applyAlignment="1">
      <alignment horizontal="left" indent="4"/>
    </xf>
    <xf numFmtId="0" fontId="29" fillId="6" borderId="3" xfId="0" applyFont="1" applyFill="1" applyBorder="1" applyAlignment="1">
      <alignment horizontal="left"/>
    </xf>
    <xf numFmtId="9" fontId="2" fillId="0" borderId="0" xfId="0" applyNumberFormat="1" applyFont="1" applyAlignment="1" applyProtection="1">
      <alignment horizontal="left" vertical="top" wrapText="1"/>
      <protection locked="0"/>
    </xf>
    <xf numFmtId="0" fontId="75" fillId="9" borderId="19" xfId="0" applyFont="1" applyFill="1" applyBorder="1" applyAlignment="1">
      <alignment vertical="top" wrapText="1"/>
    </xf>
    <xf numFmtId="0" fontId="75" fillId="9" borderId="22" xfId="0" applyFont="1" applyFill="1" applyBorder="1" applyAlignment="1">
      <alignment vertical="top" wrapText="1"/>
    </xf>
    <xf numFmtId="0" fontId="75" fillId="9" borderId="25" xfId="0" applyFont="1" applyFill="1" applyBorder="1" applyAlignment="1">
      <alignment vertical="top" wrapText="1"/>
    </xf>
    <xf numFmtId="0" fontId="74" fillId="10" borderId="4" xfId="0" applyFont="1" applyFill="1" applyBorder="1" applyAlignment="1">
      <alignment horizontal="left" vertical="center"/>
    </xf>
    <xf numFmtId="0" fontId="75" fillId="9" borderId="28" xfId="0" applyFont="1" applyFill="1" applyBorder="1" applyAlignment="1">
      <alignment vertical="top" wrapText="1"/>
    </xf>
    <xf numFmtId="0" fontId="75" fillId="9" borderId="29" xfId="0" applyFont="1" applyFill="1" applyBorder="1" applyAlignment="1">
      <alignment vertical="top" wrapText="1"/>
    </xf>
    <xf numFmtId="0" fontId="40" fillId="6" borderId="0" xfId="0" applyFont="1" applyFill="1" applyAlignment="1">
      <alignment vertical="center" wrapText="1"/>
    </xf>
    <xf numFmtId="0" fontId="39" fillId="0" borderId="0" xfId="0" applyFont="1"/>
  </cellXfs>
  <cellStyles count="5793">
    <cellStyle name="20% - Accent1" xfId="36" builtinId="30" customBuiltin="1"/>
    <cellStyle name="20% - Accent1 2" xfId="88" xr:uid="{00000000-0005-0000-0000-000001000000}"/>
    <cellStyle name="20% - Accent1 2 2" xfId="267" xr:uid="{00000000-0005-0000-0000-000002000000}"/>
    <cellStyle name="20% - Accent1 2 3" xfId="560" xr:uid="{00000000-0005-0000-0000-000003000000}"/>
    <cellStyle name="20% - Accent1 2 3 2" xfId="972" xr:uid="{00000000-0005-0000-0000-000004000000}"/>
    <cellStyle name="20% - Accent1 2 3 2 2" xfId="1709" xr:uid="{25625A76-FC94-4D4E-ACDD-B6E94F4246D1}"/>
    <cellStyle name="20% - Accent1 2 3 2 2 2" xfId="4223" xr:uid="{4E2B16B3-0337-4EFB-99CE-0C9000BACF1C}"/>
    <cellStyle name="20% - Accent1 2 3 2 3" xfId="2448" xr:uid="{94976E39-42C1-4BA2-81BD-4E738A6510BE}"/>
    <cellStyle name="20% - Accent1 2 3 2 3 2" xfId="4954" xr:uid="{C8820FA8-62EF-4D27-8F59-691EF9D5FEA7}"/>
    <cellStyle name="20% - Accent1 2 3 2 4" xfId="3489" xr:uid="{91905F1F-60A1-41AF-8C75-5249FD816BDD}"/>
    <cellStyle name="20% - Accent1 2 3 3" xfId="3112" xr:uid="{FDC45116-E4ED-4588-8EB5-B6AD0D08ED03}"/>
    <cellStyle name="20% - Accent1 2 4" xfId="5541" xr:uid="{6B2606A8-060A-47C3-A534-D96D7434F2C4}"/>
    <cellStyle name="20% - Accent1 3" xfId="268" xr:uid="{00000000-0005-0000-0000-000005000000}"/>
    <cellStyle name="20% - Accent1 4" xfId="558" xr:uid="{00000000-0005-0000-0000-000006000000}"/>
    <cellStyle name="20% - Accent1 4 2" xfId="970" xr:uid="{00000000-0005-0000-0000-000007000000}"/>
    <cellStyle name="20% - Accent1 4 2 2" xfId="1707" xr:uid="{5A7D679C-293B-40B6-A89F-2B9D57D96550}"/>
    <cellStyle name="20% - Accent1 4 2 2 2" xfId="4221" xr:uid="{898B7001-AB9C-41C1-AEBE-EB6AB24C3F30}"/>
    <cellStyle name="20% - Accent1 4 2 3" xfId="2446" xr:uid="{9D18EEE3-8EA6-4F49-8D20-E35780FBE9DC}"/>
    <cellStyle name="20% - Accent1 4 2 3 2" xfId="4952" xr:uid="{F739341D-3895-498D-B046-D4DF7F78B3D1}"/>
    <cellStyle name="20% - Accent1 4 2 4" xfId="3487" xr:uid="{BFF2D5D2-4F84-460F-9132-4A121F91D896}"/>
    <cellStyle name="20% - Accent1 4 3" xfId="3110" xr:uid="{DE5FE808-C548-4D8E-9D46-FDE8913F8EC6}"/>
    <cellStyle name="20% - Accent1 5" xfId="5540" xr:uid="{253D19EC-DCA7-4CB3-A5D3-25BB84F481AB}"/>
    <cellStyle name="20% - Accent2" xfId="40" builtinId="34" customBuiltin="1"/>
    <cellStyle name="20% - Accent2 2" xfId="89" xr:uid="{00000000-0005-0000-0000-000009000000}"/>
    <cellStyle name="20% - Accent2 2 2" xfId="269" xr:uid="{00000000-0005-0000-0000-00000A000000}"/>
    <cellStyle name="20% - Accent2 2 3" xfId="557" xr:uid="{00000000-0005-0000-0000-00000B000000}"/>
    <cellStyle name="20% - Accent2 2 3 2" xfId="969" xr:uid="{00000000-0005-0000-0000-00000C000000}"/>
    <cellStyle name="20% - Accent2 2 3 2 2" xfId="1706" xr:uid="{A8C10746-48EE-4279-ACCD-8E2868DE3A59}"/>
    <cellStyle name="20% - Accent2 2 3 2 2 2" xfId="4220" xr:uid="{9338C263-FAEE-4D2C-99E2-4A6D04A58A9D}"/>
    <cellStyle name="20% - Accent2 2 3 2 3" xfId="2445" xr:uid="{4934222C-3302-4116-8865-FEC6C3D9E1A8}"/>
    <cellStyle name="20% - Accent2 2 3 2 3 2" xfId="4951" xr:uid="{FC645D12-F760-4DA4-B85E-965B3B14C44A}"/>
    <cellStyle name="20% - Accent2 2 3 2 4" xfId="3486" xr:uid="{BFD7932A-0330-432B-B13C-3429F564911A}"/>
    <cellStyle name="20% - Accent2 2 3 3" xfId="3109" xr:uid="{4365B2D8-27FD-4AF3-97BA-6FEA145E9E12}"/>
    <cellStyle name="20% - Accent2 2 4" xfId="5543" xr:uid="{1697BA25-C410-486B-8F48-D510AD11F819}"/>
    <cellStyle name="20% - Accent2 3" xfId="270" xr:uid="{00000000-0005-0000-0000-00000D000000}"/>
    <cellStyle name="20% - Accent2 4" xfId="564" xr:uid="{00000000-0005-0000-0000-00000E000000}"/>
    <cellStyle name="20% - Accent2 4 2" xfId="976" xr:uid="{00000000-0005-0000-0000-00000F000000}"/>
    <cellStyle name="20% - Accent2 4 2 2" xfId="1713" xr:uid="{7E49CCA5-6937-4498-A63F-FD5CD429087B}"/>
    <cellStyle name="20% - Accent2 4 2 2 2" xfId="4227" xr:uid="{733632DF-521E-4307-9A15-7CFE7D654A95}"/>
    <cellStyle name="20% - Accent2 4 2 3" xfId="2452" xr:uid="{8E3FFD71-470E-44AB-992B-B7AA4E9FAB15}"/>
    <cellStyle name="20% - Accent2 4 2 3 2" xfId="4958" xr:uid="{5DDC69F5-7F39-4249-AED7-41733E31F3F9}"/>
    <cellStyle name="20% - Accent2 4 2 4" xfId="3493" xr:uid="{619ECEE5-4551-4617-8C88-7DC716B0B887}"/>
    <cellStyle name="20% - Accent2 4 3" xfId="3116" xr:uid="{454535B3-0B12-4B47-8ACF-EA76D4571E43}"/>
    <cellStyle name="20% - Accent2 5" xfId="5542" xr:uid="{EAA69EA9-E848-4BB2-9D56-20AC3073A13B}"/>
    <cellStyle name="20% - Accent3" xfId="44" builtinId="38" customBuiltin="1"/>
    <cellStyle name="20% - Accent3 2" xfId="90" xr:uid="{00000000-0005-0000-0000-000011000000}"/>
    <cellStyle name="20% - Accent3 2 2" xfId="271" xr:uid="{00000000-0005-0000-0000-000012000000}"/>
    <cellStyle name="20% - Accent3 2 3" xfId="563" xr:uid="{00000000-0005-0000-0000-000013000000}"/>
    <cellStyle name="20% - Accent3 2 3 2" xfId="975" xr:uid="{00000000-0005-0000-0000-000014000000}"/>
    <cellStyle name="20% - Accent3 2 3 2 2" xfId="1712" xr:uid="{68534F58-DF1C-48C3-B956-BE04524CA252}"/>
    <cellStyle name="20% - Accent3 2 3 2 2 2" xfId="4226" xr:uid="{6965C408-3A0B-4658-93B0-8822CB5F69F9}"/>
    <cellStyle name="20% - Accent3 2 3 2 3" xfId="2451" xr:uid="{3EE83241-F006-449E-B29E-2895D980AAA5}"/>
    <cellStyle name="20% - Accent3 2 3 2 3 2" xfId="4957" xr:uid="{99868301-24D8-49A9-AD08-D6372AA60210}"/>
    <cellStyle name="20% - Accent3 2 3 2 4" xfId="3492" xr:uid="{A67A272F-1097-4578-B497-17BD4FD823A0}"/>
    <cellStyle name="20% - Accent3 2 3 3" xfId="3115" xr:uid="{0D287418-C847-4986-803B-766FA78C9C64}"/>
    <cellStyle name="20% - Accent3 2 4" xfId="5545" xr:uid="{F4C8DB6C-7962-4EA2-9B59-35B518B3F7DD}"/>
    <cellStyle name="20% - Accent3 3" xfId="272" xr:uid="{00000000-0005-0000-0000-000015000000}"/>
    <cellStyle name="20% - Accent3 4" xfId="556" xr:uid="{00000000-0005-0000-0000-000016000000}"/>
    <cellStyle name="20% - Accent3 4 2" xfId="968" xr:uid="{00000000-0005-0000-0000-000017000000}"/>
    <cellStyle name="20% - Accent3 4 2 2" xfId="1705" xr:uid="{53FB59E8-B2F7-4255-BA60-B9D9E7519E9D}"/>
    <cellStyle name="20% - Accent3 4 2 2 2" xfId="4219" xr:uid="{5F0E2095-3C62-444A-AFDE-DAD3FFECBB29}"/>
    <cellStyle name="20% - Accent3 4 2 3" xfId="2444" xr:uid="{31177CE4-2308-4CF2-A4C0-48490C7A559F}"/>
    <cellStyle name="20% - Accent3 4 2 3 2" xfId="4950" xr:uid="{617CA596-318C-4B6F-87A0-48BE0B689196}"/>
    <cellStyle name="20% - Accent3 4 2 4" xfId="3485" xr:uid="{0AD8FEDE-313B-4CD8-92F6-429D613B28E6}"/>
    <cellStyle name="20% - Accent3 4 3" xfId="3108" xr:uid="{EFC3088D-95EA-4641-9D79-FC929ED1E287}"/>
    <cellStyle name="20% - Accent3 5" xfId="5544" xr:uid="{CE0AD20B-FC62-473B-9653-FE58335AAC78}"/>
    <cellStyle name="20% - Accent4" xfId="48" builtinId="42" customBuiltin="1"/>
    <cellStyle name="20% - Accent4 2" xfId="91" xr:uid="{00000000-0005-0000-0000-000019000000}"/>
    <cellStyle name="20% - Accent4 2 2" xfId="273" xr:uid="{00000000-0005-0000-0000-00001A000000}"/>
    <cellStyle name="20% - Accent4 2 3" xfId="561" xr:uid="{00000000-0005-0000-0000-00001B000000}"/>
    <cellStyle name="20% - Accent4 2 3 2" xfId="973" xr:uid="{00000000-0005-0000-0000-00001C000000}"/>
    <cellStyle name="20% - Accent4 2 3 2 2" xfId="1710" xr:uid="{E1862FDC-C436-4635-8CD8-FE3061919336}"/>
    <cellStyle name="20% - Accent4 2 3 2 2 2" xfId="4224" xr:uid="{24AD93A2-4D0E-451F-B7B7-1443A47FE068}"/>
    <cellStyle name="20% - Accent4 2 3 2 3" xfId="2449" xr:uid="{DF3AB980-725F-474D-A5A0-20E3DC296E16}"/>
    <cellStyle name="20% - Accent4 2 3 2 3 2" xfId="4955" xr:uid="{575DC6C6-75CC-4C52-9D66-6C120F06302A}"/>
    <cellStyle name="20% - Accent4 2 3 2 4" xfId="3490" xr:uid="{DB7AAD3E-3530-4289-854B-2B585CD0DE13}"/>
    <cellStyle name="20% - Accent4 2 3 3" xfId="3113" xr:uid="{DAE0C884-908C-40E2-BDD0-4B1F6EA33B4B}"/>
    <cellStyle name="20% - Accent4 2 4" xfId="5547" xr:uid="{F7074023-156F-41D8-A2EA-0AED327BFF89}"/>
    <cellStyle name="20% - Accent4 3" xfId="274" xr:uid="{00000000-0005-0000-0000-00001D000000}"/>
    <cellStyle name="20% - Accent4 4" xfId="562" xr:uid="{00000000-0005-0000-0000-00001E000000}"/>
    <cellStyle name="20% - Accent4 4 2" xfId="974" xr:uid="{00000000-0005-0000-0000-00001F000000}"/>
    <cellStyle name="20% - Accent4 4 2 2" xfId="1711" xr:uid="{9088187B-7933-4F17-A96C-F5AF5070C368}"/>
    <cellStyle name="20% - Accent4 4 2 2 2" xfId="4225" xr:uid="{67D122A8-C5E4-46E5-9831-F6624C369F2F}"/>
    <cellStyle name="20% - Accent4 4 2 3" xfId="2450" xr:uid="{81D4B3C7-28AE-4F65-88BE-B2085912188D}"/>
    <cellStyle name="20% - Accent4 4 2 3 2" xfId="4956" xr:uid="{2B825523-4CA7-4C8E-972F-6CBAEF558DF8}"/>
    <cellStyle name="20% - Accent4 4 2 4" xfId="3491" xr:uid="{D0FD0459-3A9F-424E-8F37-754D0203CC72}"/>
    <cellStyle name="20% - Accent4 4 3" xfId="3114" xr:uid="{FCCAC8F3-F2E5-4FCF-BF1A-254574113DF9}"/>
    <cellStyle name="20% - Accent4 5" xfId="5546" xr:uid="{0E9E10D3-11A5-40B3-97B3-5DF34F0E0947}"/>
    <cellStyle name="20% - Accent5" xfId="52" builtinId="46" customBuiltin="1"/>
    <cellStyle name="20% - Accent5 2" xfId="92" xr:uid="{00000000-0005-0000-0000-000021000000}"/>
    <cellStyle name="20% - Accent5 2 2" xfId="275" xr:uid="{00000000-0005-0000-0000-000022000000}"/>
    <cellStyle name="20% - Accent5 2 3" xfId="581" xr:uid="{00000000-0005-0000-0000-000023000000}"/>
    <cellStyle name="20% - Accent5 2 3 2" xfId="993" xr:uid="{00000000-0005-0000-0000-000024000000}"/>
    <cellStyle name="20% - Accent5 2 3 2 2" xfId="1730" xr:uid="{162ED57B-C57D-4313-99E1-4361A823D6CE}"/>
    <cellStyle name="20% - Accent5 2 3 2 2 2" xfId="4244" xr:uid="{2F42B4AB-9C0C-4E77-9140-3AAC606FD629}"/>
    <cellStyle name="20% - Accent5 2 3 2 3" xfId="2469" xr:uid="{AC457919-82E5-4229-8557-20D5275E3906}"/>
    <cellStyle name="20% - Accent5 2 3 2 3 2" xfId="4975" xr:uid="{C744D913-4AF9-4696-9D37-CEFB8663ED63}"/>
    <cellStyle name="20% - Accent5 2 3 2 4" xfId="3510" xr:uid="{F1B34038-C760-48C7-BB99-1C9513EB2B94}"/>
    <cellStyle name="20% - Accent5 2 3 3" xfId="3133" xr:uid="{E40D795E-9119-47BD-A3B5-A668B7970B4E}"/>
    <cellStyle name="20% - Accent5 2 4" xfId="5549" xr:uid="{706F09B5-ABAB-449B-880F-A85760AB7742}"/>
    <cellStyle name="20% - Accent5 3" xfId="276" xr:uid="{00000000-0005-0000-0000-000025000000}"/>
    <cellStyle name="20% - Accent5 4" xfId="585" xr:uid="{00000000-0005-0000-0000-000026000000}"/>
    <cellStyle name="20% - Accent5 4 2" xfId="997" xr:uid="{00000000-0005-0000-0000-000027000000}"/>
    <cellStyle name="20% - Accent5 4 2 2" xfId="1734" xr:uid="{E9F84A1E-8732-4330-B959-F20A270F8E7F}"/>
    <cellStyle name="20% - Accent5 4 2 2 2" xfId="4248" xr:uid="{DB77EB8D-4952-44F5-AE10-136A60A2756E}"/>
    <cellStyle name="20% - Accent5 4 2 3" xfId="2473" xr:uid="{8B68E876-727E-4ECA-AC26-79F2C5711BA0}"/>
    <cellStyle name="20% - Accent5 4 2 3 2" xfId="4979" xr:uid="{28E3C8D6-C297-49F9-AD08-AC35E0F4B58B}"/>
    <cellStyle name="20% - Accent5 4 2 4" xfId="3514" xr:uid="{8A7BE662-2545-413E-A2F5-5A5766FCF4CB}"/>
    <cellStyle name="20% - Accent5 4 3" xfId="3137" xr:uid="{7AAF86E1-EAA5-4066-862E-0AFCDA604769}"/>
    <cellStyle name="20% - Accent5 5" xfId="5548" xr:uid="{202DE22B-EA58-4E69-83A0-C1E75D195CC8}"/>
    <cellStyle name="20% - Accent6" xfId="56" builtinId="50" customBuiltin="1"/>
    <cellStyle name="20% - Accent6 2" xfId="93" xr:uid="{00000000-0005-0000-0000-000029000000}"/>
    <cellStyle name="20% - Accent6 2 2" xfId="277" xr:uid="{00000000-0005-0000-0000-00002A000000}"/>
    <cellStyle name="20% - Accent6 2 3" xfId="573" xr:uid="{00000000-0005-0000-0000-00002B000000}"/>
    <cellStyle name="20% - Accent6 2 3 2" xfId="985" xr:uid="{00000000-0005-0000-0000-00002C000000}"/>
    <cellStyle name="20% - Accent6 2 3 2 2" xfId="1722" xr:uid="{224B84AD-6830-41EC-9BE4-67F5FF51D146}"/>
    <cellStyle name="20% - Accent6 2 3 2 2 2" xfId="4236" xr:uid="{A087FFA8-9527-46D9-B3B8-2150CDD91993}"/>
    <cellStyle name="20% - Accent6 2 3 2 3" xfId="2461" xr:uid="{6C8E6590-D620-43C2-8441-3AFBF850FC91}"/>
    <cellStyle name="20% - Accent6 2 3 2 3 2" xfId="4967" xr:uid="{AC66BEEA-D4A1-4302-AF4E-3BDE68177C29}"/>
    <cellStyle name="20% - Accent6 2 3 2 4" xfId="3502" xr:uid="{F8DA3FC3-0FCC-4AE4-89CB-53387DB8F5AF}"/>
    <cellStyle name="20% - Accent6 2 3 3" xfId="3125" xr:uid="{C2FA47FB-5708-4162-A470-0880665D088D}"/>
    <cellStyle name="20% - Accent6 2 4" xfId="5551" xr:uid="{1C75C6DA-C9EC-42F6-B00B-A56991C5815C}"/>
    <cellStyle name="20% - Accent6 3" xfId="278" xr:uid="{00000000-0005-0000-0000-00002D000000}"/>
    <cellStyle name="20% - Accent6 4" xfId="577" xr:uid="{00000000-0005-0000-0000-00002E000000}"/>
    <cellStyle name="20% - Accent6 4 2" xfId="989" xr:uid="{00000000-0005-0000-0000-00002F000000}"/>
    <cellStyle name="20% - Accent6 4 2 2" xfId="1726" xr:uid="{534B4DD9-7DA6-4C7E-BF0E-F7880C58E43C}"/>
    <cellStyle name="20% - Accent6 4 2 2 2" xfId="4240" xr:uid="{CA5921E6-44BC-402E-BF41-3E278843E3C0}"/>
    <cellStyle name="20% - Accent6 4 2 3" xfId="2465" xr:uid="{35FDE603-D7A5-440A-9151-F37F55FC6F3B}"/>
    <cellStyle name="20% - Accent6 4 2 3 2" xfId="4971" xr:uid="{DA721AAD-1206-4D42-BC37-A062C38BB811}"/>
    <cellStyle name="20% - Accent6 4 2 4" xfId="3506" xr:uid="{EBD7D32D-AF38-4300-98E4-BFFB16F8CDB5}"/>
    <cellStyle name="20% - Accent6 4 3" xfId="3129" xr:uid="{FC123EFF-F30C-46E1-A825-67EA61ECF435}"/>
    <cellStyle name="20% - Accent6 5" xfId="5550" xr:uid="{BC31B7E1-37AD-4AD5-BC26-271C114BBAD5}"/>
    <cellStyle name="40% - Accent1" xfId="37" builtinId="31" customBuiltin="1"/>
    <cellStyle name="40% - Accent1 2" xfId="94" xr:uid="{00000000-0005-0000-0000-000031000000}"/>
    <cellStyle name="40% - Accent1 2 2" xfId="279" xr:uid="{00000000-0005-0000-0000-000032000000}"/>
    <cellStyle name="40% - Accent1 2 3" xfId="565" xr:uid="{00000000-0005-0000-0000-000033000000}"/>
    <cellStyle name="40% - Accent1 2 3 2" xfId="977" xr:uid="{00000000-0005-0000-0000-000034000000}"/>
    <cellStyle name="40% - Accent1 2 3 2 2" xfId="1714" xr:uid="{380B688A-BB30-4BAA-A3B9-4A8F4BCAAD41}"/>
    <cellStyle name="40% - Accent1 2 3 2 2 2" xfId="4228" xr:uid="{B4F8581A-AA10-4729-A67C-7FFBDC9CCF62}"/>
    <cellStyle name="40% - Accent1 2 3 2 3" xfId="2453" xr:uid="{5B54FD51-6737-407E-9EDA-0F8978376864}"/>
    <cellStyle name="40% - Accent1 2 3 2 3 2" xfId="4959" xr:uid="{80D66920-67E8-41EE-A1ED-451BDDEAB8CE}"/>
    <cellStyle name="40% - Accent1 2 3 2 4" xfId="3494" xr:uid="{6EC7FE06-A9E8-4C0E-A776-3C552D54273D}"/>
    <cellStyle name="40% - Accent1 2 3 3" xfId="3117" xr:uid="{A80FBA8B-F179-4CA8-9680-1EB5294310E0}"/>
    <cellStyle name="40% - Accent1 2 4" xfId="5553" xr:uid="{B098D0A3-1D9F-44F1-80F6-DCF0350F1980}"/>
    <cellStyle name="40% - Accent1 3" xfId="280" xr:uid="{00000000-0005-0000-0000-000035000000}"/>
    <cellStyle name="40% - Accent1 4" xfId="569" xr:uid="{00000000-0005-0000-0000-000036000000}"/>
    <cellStyle name="40% - Accent1 4 2" xfId="981" xr:uid="{00000000-0005-0000-0000-000037000000}"/>
    <cellStyle name="40% - Accent1 4 2 2" xfId="1718" xr:uid="{D5F56423-2F69-49DF-BA60-D68B7721711A}"/>
    <cellStyle name="40% - Accent1 4 2 2 2" xfId="4232" xr:uid="{1054E3E8-3A63-40BB-988D-9E51F03DB36E}"/>
    <cellStyle name="40% - Accent1 4 2 3" xfId="2457" xr:uid="{107EC17D-E37D-48AF-8400-9876BFF9E5FD}"/>
    <cellStyle name="40% - Accent1 4 2 3 2" xfId="4963" xr:uid="{BE723883-48D6-438F-ABE7-08C4380A6623}"/>
    <cellStyle name="40% - Accent1 4 2 4" xfId="3498" xr:uid="{B0EAC32C-7BB3-4057-814E-C4D744DA89F9}"/>
    <cellStyle name="40% - Accent1 4 3" xfId="3121" xr:uid="{48E7C84F-BCA7-4078-BB18-E840D7D17F3F}"/>
    <cellStyle name="40% - Accent1 5" xfId="5552" xr:uid="{7F56D113-FC76-46DD-B047-B47BF3CD4041}"/>
    <cellStyle name="40% - Accent2" xfId="41" builtinId="35" customBuiltin="1"/>
    <cellStyle name="40% - Accent2 2" xfId="95" xr:uid="{00000000-0005-0000-0000-000039000000}"/>
    <cellStyle name="40% - Accent2 2 2" xfId="281" xr:uid="{00000000-0005-0000-0000-00003A000000}"/>
    <cellStyle name="40% - Accent2 2 3" xfId="584" xr:uid="{00000000-0005-0000-0000-00003B000000}"/>
    <cellStyle name="40% - Accent2 2 3 2" xfId="996" xr:uid="{00000000-0005-0000-0000-00003C000000}"/>
    <cellStyle name="40% - Accent2 2 3 2 2" xfId="1733" xr:uid="{F63D521E-FD78-4EF2-9D28-E7AF7E75289E}"/>
    <cellStyle name="40% - Accent2 2 3 2 2 2" xfId="4247" xr:uid="{CD50327B-68F2-45C1-80E5-2C7595AD006B}"/>
    <cellStyle name="40% - Accent2 2 3 2 3" xfId="2472" xr:uid="{0A25FB27-8B1E-4215-9292-F66CFCE0746E}"/>
    <cellStyle name="40% - Accent2 2 3 2 3 2" xfId="4978" xr:uid="{2C043663-409E-4DFA-B06C-629CAF323027}"/>
    <cellStyle name="40% - Accent2 2 3 2 4" xfId="3513" xr:uid="{402891CA-EF0A-4ACD-9DA4-F552D9FF1F2B}"/>
    <cellStyle name="40% - Accent2 2 3 3" xfId="3136" xr:uid="{0BED56BC-8307-42A2-B67E-91B5F17E832F}"/>
    <cellStyle name="40% - Accent2 2 4" xfId="5555" xr:uid="{BAE54FA6-D4F9-4155-9073-E0C684E87363}"/>
    <cellStyle name="40% - Accent2 3" xfId="282" xr:uid="{00000000-0005-0000-0000-00003D000000}"/>
    <cellStyle name="40% - Accent2 4" xfId="588" xr:uid="{00000000-0005-0000-0000-00003E000000}"/>
    <cellStyle name="40% - Accent2 4 2" xfId="1000" xr:uid="{00000000-0005-0000-0000-00003F000000}"/>
    <cellStyle name="40% - Accent2 4 2 2" xfId="1737" xr:uid="{4D3B7726-DA74-4A77-86EC-F75FD1677649}"/>
    <cellStyle name="40% - Accent2 4 2 2 2" xfId="4251" xr:uid="{90C465BE-F38F-4021-9138-3782F321C909}"/>
    <cellStyle name="40% - Accent2 4 2 3" xfId="2476" xr:uid="{4559F761-51A8-4062-99CD-5C94525BCFD5}"/>
    <cellStyle name="40% - Accent2 4 2 3 2" xfId="4982" xr:uid="{A5F4DA92-83F6-4960-A81E-839B35659311}"/>
    <cellStyle name="40% - Accent2 4 2 4" xfId="3517" xr:uid="{9CA60D27-D8BF-4867-BE0D-0D0D27876656}"/>
    <cellStyle name="40% - Accent2 4 3" xfId="3140" xr:uid="{73082AF4-EB4E-4558-B982-407C443791C8}"/>
    <cellStyle name="40% - Accent2 5" xfId="5554" xr:uid="{A6AB84E2-7EAF-4AB6-B17A-A960910E467E}"/>
    <cellStyle name="40% - Accent3" xfId="45" builtinId="39" customBuiltin="1"/>
    <cellStyle name="40% - Accent3 2" xfId="96" xr:uid="{00000000-0005-0000-0000-000041000000}"/>
    <cellStyle name="40% - Accent3 2 2" xfId="283" xr:uid="{00000000-0005-0000-0000-000042000000}"/>
    <cellStyle name="40% - Accent3 2 3" xfId="576" xr:uid="{00000000-0005-0000-0000-000043000000}"/>
    <cellStyle name="40% - Accent3 2 3 2" xfId="988" xr:uid="{00000000-0005-0000-0000-000044000000}"/>
    <cellStyle name="40% - Accent3 2 3 2 2" xfId="1725" xr:uid="{5388331A-8977-42E5-990F-EF0A468BEA39}"/>
    <cellStyle name="40% - Accent3 2 3 2 2 2" xfId="4239" xr:uid="{B7710967-4DB8-4304-A2ED-9BA02153FE05}"/>
    <cellStyle name="40% - Accent3 2 3 2 3" xfId="2464" xr:uid="{2F6EC5D9-9597-4144-8E8F-852DE71F7BA4}"/>
    <cellStyle name="40% - Accent3 2 3 2 3 2" xfId="4970" xr:uid="{5A304577-4944-4B20-B466-053FF0B4147D}"/>
    <cellStyle name="40% - Accent3 2 3 2 4" xfId="3505" xr:uid="{4D8FFD72-9568-4F73-B746-984CB9B9B1AE}"/>
    <cellStyle name="40% - Accent3 2 3 3" xfId="3128" xr:uid="{4D274557-3FA4-4B75-A658-86F715AEFA1E}"/>
    <cellStyle name="40% - Accent3 2 4" xfId="5557" xr:uid="{17C46F39-8D05-4F1C-9FAE-DFC220C3FFA1}"/>
    <cellStyle name="40% - Accent3 3" xfId="284" xr:uid="{00000000-0005-0000-0000-000045000000}"/>
    <cellStyle name="40% - Accent3 4" xfId="580" xr:uid="{00000000-0005-0000-0000-000046000000}"/>
    <cellStyle name="40% - Accent3 4 2" xfId="992" xr:uid="{00000000-0005-0000-0000-000047000000}"/>
    <cellStyle name="40% - Accent3 4 2 2" xfId="1729" xr:uid="{71E9A5B9-7405-404A-A8FB-D24A0FE401DE}"/>
    <cellStyle name="40% - Accent3 4 2 2 2" xfId="4243" xr:uid="{C15A55D9-D773-4262-BD56-F5C7CFCD1D33}"/>
    <cellStyle name="40% - Accent3 4 2 3" xfId="2468" xr:uid="{83675564-699A-4DD8-B0A8-0EFD3ADBA486}"/>
    <cellStyle name="40% - Accent3 4 2 3 2" xfId="4974" xr:uid="{4A564E26-DF44-4423-8967-BD11886D896D}"/>
    <cellStyle name="40% - Accent3 4 2 4" xfId="3509" xr:uid="{C9F666B8-B8B7-49DF-8A28-FEE3A35F115C}"/>
    <cellStyle name="40% - Accent3 4 3" xfId="3132" xr:uid="{44C70E21-7D6B-4F63-8F32-30FBD65A78AB}"/>
    <cellStyle name="40% - Accent3 5" xfId="5556" xr:uid="{85DC41D0-E535-4A8C-A3EC-8EE611501273}"/>
    <cellStyle name="40% - Accent4" xfId="49" builtinId="43" customBuiltin="1"/>
    <cellStyle name="40% - Accent4 2" xfId="97" xr:uid="{00000000-0005-0000-0000-000049000000}"/>
    <cellStyle name="40% - Accent4 2 2" xfId="285" xr:uid="{00000000-0005-0000-0000-00004A000000}"/>
    <cellStyle name="40% - Accent4 2 3" xfId="568" xr:uid="{00000000-0005-0000-0000-00004B000000}"/>
    <cellStyle name="40% - Accent4 2 3 2" xfId="980" xr:uid="{00000000-0005-0000-0000-00004C000000}"/>
    <cellStyle name="40% - Accent4 2 3 2 2" xfId="1717" xr:uid="{1D4E7EA3-2B61-4814-ACBB-0AC60B24BC91}"/>
    <cellStyle name="40% - Accent4 2 3 2 2 2" xfId="4231" xr:uid="{453AD834-4124-4881-838F-40BA2269C457}"/>
    <cellStyle name="40% - Accent4 2 3 2 3" xfId="2456" xr:uid="{6C70EEEF-4D40-48A6-AE70-E8D11E926036}"/>
    <cellStyle name="40% - Accent4 2 3 2 3 2" xfId="4962" xr:uid="{4354E964-2EBB-414B-A3DA-FEC205B4E4C0}"/>
    <cellStyle name="40% - Accent4 2 3 2 4" xfId="3497" xr:uid="{4A043645-FA84-48D6-9AF6-5644B82D8DA7}"/>
    <cellStyle name="40% - Accent4 2 3 3" xfId="3120" xr:uid="{EE786152-F726-4AF0-9043-4693F7324BF6}"/>
    <cellStyle name="40% - Accent4 2 4" xfId="5559" xr:uid="{AF3C8820-B015-4C2C-BF98-71005C2D1EC1}"/>
    <cellStyle name="40% - Accent4 3" xfId="286" xr:uid="{00000000-0005-0000-0000-00004D000000}"/>
    <cellStyle name="40% - Accent4 4" xfId="572" xr:uid="{00000000-0005-0000-0000-00004E000000}"/>
    <cellStyle name="40% - Accent4 4 2" xfId="984" xr:uid="{00000000-0005-0000-0000-00004F000000}"/>
    <cellStyle name="40% - Accent4 4 2 2" xfId="1721" xr:uid="{57B717BD-CDAC-4206-B5C9-4901E9CD867B}"/>
    <cellStyle name="40% - Accent4 4 2 2 2" xfId="4235" xr:uid="{559DB352-6B67-4323-BEFA-A7E393EFD954}"/>
    <cellStyle name="40% - Accent4 4 2 3" xfId="2460" xr:uid="{202CEC23-5152-4301-88D3-D560C42FF0E0}"/>
    <cellStyle name="40% - Accent4 4 2 3 2" xfId="4966" xr:uid="{68F06460-85DD-4D95-A2A2-EE30403976D0}"/>
    <cellStyle name="40% - Accent4 4 2 4" xfId="3501" xr:uid="{A3D0647E-F0EC-40CA-A097-CC97BC67BF39}"/>
    <cellStyle name="40% - Accent4 4 3" xfId="3124" xr:uid="{FCF370B1-6CDB-44A8-964B-51FE8CD80CD3}"/>
    <cellStyle name="40% - Accent4 5" xfId="5558" xr:uid="{6591A706-C67C-4F41-B724-FC7337C29B83}"/>
    <cellStyle name="40% - Accent5" xfId="53" builtinId="47" customBuiltin="1"/>
    <cellStyle name="40% - Accent5 2" xfId="98" xr:uid="{00000000-0005-0000-0000-000051000000}"/>
    <cellStyle name="40% - Accent5 2 2" xfId="287" xr:uid="{00000000-0005-0000-0000-000052000000}"/>
    <cellStyle name="40% - Accent5 2 3" xfId="583" xr:uid="{00000000-0005-0000-0000-000053000000}"/>
    <cellStyle name="40% - Accent5 2 3 2" xfId="995" xr:uid="{00000000-0005-0000-0000-000054000000}"/>
    <cellStyle name="40% - Accent5 2 3 2 2" xfId="1732" xr:uid="{7446ADBC-2130-4D23-A541-664443D3E990}"/>
    <cellStyle name="40% - Accent5 2 3 2 2 2" xfId="4246" xr:uid="{1DC40C74-E09D-4C12-B2BC-65CA6EC86A82}"/>
    <cellStyle name="40% - Accent5 2 3 2 3" xfId="2471" xr:uid="{C09651E2-31E4-4258-93FF-91FE0722B64C}"/>
    <cellStyle name="40% - Accent5 2 3 2 3 2" xfId="4977" xr:uid="{F4D03308-0BF1-4569-BC27-F15EABC63616}"/>
    <cellStyle name="40% - Accent5 2 3 2 4" xfId="3512" xr:uid="{636CB513-B46D-4F97-9917-DE5C8E6D8049}"/>
    <cellStyle name="40% - Accent5 2 3 3" xfId="3135" xr:uid="{36E82D2E-A9DA-467E-8929-08E072AFB372}"/>
    <cellStyle name="40% - Accent5 2 4" xfId="5561" xr:uid="{AC3DEE85-EF01-4CBC-8FFA-ED0D63CE4DC8}"/>
    <cellStyle name="40% - Accent5 3" xfId="288" xr:uid="{00000000-0005-0000-0000-000055000000}"/>
    <cellStyle name="40% - Accent5 4" xfId="587" xr:uid="{00000000-0005-0000-0000-000056000000}"/>
    <cellStyle name="40% - Accent5 4 2" xfId="999" xr:uid="{00000000-0005-0000-0000-000057000000}"/>
    <cellStyle name="40% - Accent5 4 2 2" xfId="1736" xr:uid="{EC8E9F13-9EAE-4225-9899-3A2E85FD6A04}"/>
    <cellStyle name="40% - Accent5 4 2 2 2" xfId="4250" xr:uid="{5189900B-911B-4A66-9CC5-F3CDCB431436}"/>
    <cellStyle name="40% - Accent5 4 2 3" xfId="2475" xr:uid="{0940A767-E6A0-4D88-97C6-7A793F963787}"/>
    <cellStyle name="40% - Accent5 4 2 3 2" xfId="4981" xr:uid="{F3441AF8-19EC-4BE2-AC59-4A8F5A608B14}"/>
    <cellStyle name="40% - Accent5 4 2 4" xfId="3516" xr:uid="{5600CAB7-6596-4303-92EB-EF541FD0F183}"/>
    <cellStyle name="40% - Accent5 4 3" xfId="3139" xr:uid="{DB96848C-EFB6-43B8-AF2D-16C20C97B606}"/>
    <cellStyle name="40% - Accent5 5" xfId="5560" xr:uid="{B2155C84-8518-42ED-8C86-1015266F27DB}"/>
    <cellStyle name="40% - Accent6" xfId="57" builtinId="51" customBuiltin="1"/>
    <cellStyle name="40% - Accent6 2" xfId="99" xr:uid="{00000000-0005-0000-0000-000059000000}"/>
    <cellStyle name="40% - Accent6 2 2" xfId="289" xr:uid="{00000000-0005-0000-0000-00005A000000}"/>
    <cellStyle name="40% - Accent6 2 3" xfId="575" xr:uid="{00000000-0005-0000-0000-00005B000000}"/>
    <cellStyle name="40% - Accent6 2 3 2" xfId="987" xr:uid="{00000000-0005-0000-0000-00005C000000}"/>
    <cellStyle name="40% - Accent6 2 3 2 2" xfId="1724" xr:uid="{25797C9B-F23B-4D18-8FD7-7A187391B9E6}"/>
    <cellStyle name="40% - Accent6 2 3 2 2 2" xfId="4238" xr:uid="{59AD2760-00C8-4C99-81F0-BA5C48D284C6}"/>
    <cellStyle name="40% - Accent6 2 3 2 3" xfId="2463" xr:uid="{08D576B4-0CC3-4F8E-A387-8CD65BBDB779}"/>
    <cellStyle name="40% - Accent6 2 3 2 3 2" xfId="4969" xr:uid="{F5BB8494-047D-4414-AB8A-C588453D25DE}"/>
    <cellStyle name="40% - Accent6 2 3 2 4" xfId="3504" xr:uid="{651768A2-EDA3-4F04-8C31-C8A024D3A8FA}"/>
    <cellStyle name="40% - Accent6 2 3 3" xfId="3127" xr:uid="{8E5C5936-BEAB-4D0D-B37D-C1B73D37D200}"/>
    <cellStyle name="40% - Accent6 2 4" xfId="5563" xr:uid="{F01DAB54-052A-475E-B20C-C63D2C30B78B}"/>
    <cellStyle name="40% - Accent6 3" xfId="290" xr:uid="{00000000-0005-0000-0000-00005D000000}"/>
    <cellStyle name="40% - Accent6 4" xfId="579" xr:uid="{00000000-0005-0000-0000-00005E000000}"/>
    <cellStyle name="40% - Accent6 4 2" xfId="991" xr:uid="{00000000-0005-0000-0000-00005F000000}"/>
    <cellStyle name="40% - Accent6 4 2 2" xfId="1728" xr:uid="{A77C2AC1-5EDC-48B3-9DC9-64F94F79A573}"/>
    <cellStyle name="40% - Accent6 4 2 2 2" xfId="4242" xr:uid="{71A3A2EA-4B52-48FF-B63A-D9337E455527}"/>
    <cellStyle name="40% - Accent6 4 2 3" xfId="2467" xr:uid="{FDFA4815-5BDF-4C67-A7F8-EF3C0DCE0825}"/>
    <cellStyle name="40% - Accent6 4 2 3 2" xfId="4973" xr:uid="{A3D971AE-98A2-4606-854D-FFFCB8B4B96F}"/>
    <cellStyle name="40% - Accent6 4 2 4" xfId="3508" xr:uid="{5E511472-6CF0-44A2-8D2D-D062099D86E9}"/>
    <cellStyle name="40% - Accent6 4 3" xfId="3131" xr:uid="{41A69E17-A70E-4843-9B4B-ECC6E242DFFC}"/>
    <cellStyle name="40% - Accent6 5" xfId="5562" xr:uid="{A3B9AA2B-F73A-4CFB-A03C-97467B676080}"/>
    <cellStyle name="60% - Accent1" xfId="38" builtinId="32" customBuiltin="1"/>
    <cellStyle name="60% - Accent1 2" xfId="100" xr:uid="{00000000-0005-0000-0000-000061000000}"/>
    <cellStyle name="60% - Accent1 2 2" xfId="291" xr:uid="{00000000-0005-0000-0000-000062000000}"/>
    <cellStyle name="60% - Accent1 2 3" xfId="567" xr:uid="{00000000-0005-0000-0000-000063000000}"/>
    <cellStyle name="60% - Accent1 2 3 2" xfId="979" xr:uid="{00000000-0005-0000-0000-000064000000}"/>
    <cellStyle name="60% - Accent1 2 3 2 2" xfId="1716" xr:uid="{3D1049ED-96BD-4952-91B9-03D69EDD8826}"/>
    <cellStyle name="60% - Accent1 2 3 2 2 2" xfId="4230" xr:uid="{7EC6676D-3CD5-41DA-9B62-214DB270B483}"/>
    <cellStyle name="60% - Accent1 2 3 2 3" xfId="2455" xr:uid="{3C6D963C-07A6-42F5-AA48-0BC5B4333E8D}"/>
    <cellStyle name="60% - Accent1 2 3 2 3 2" xfId="4961" xr:uid="{0BA2810E-8485-46B8-A16E-22C12A525248}"/>
    <cellStyle name="60% - Accent1 2 3 2 4" xfId="3496" xr:uid="{8081FE37-F2BE-42F9-8B13-29F213D7A358}"/>
    <cellStyle name="60% - Accent1 2 3 3" xfId="3119" xr:uid="{DE6B2D07-8E19-4263-8236-15591CBB47B7}"/>
    <cellStyle name="60% - Accent1 2 4" xfId="5565" xr:uid="{9C5387C4-9E51-4D8A-B92C-863C0E8F34CB}"/>
    <cellStyle name="60% - Accent1 3" xfId="292" xr:uid="{00000000-0005-0000-0000-000065000000}"/>
    <cellStyle name="60% - Accent1 4" xfId="571" xr:uid="{00000000-0005-0000-0000-000066000000}"/>
    <cellStyle name="60% - Accent1 4 2" xfId="983" xr:uid="{00000000-0005-0000-0000-000067000000}"/>
    <cellStyle name="60% - Accent1 4 2 2" xfId="1720" xr:uid="{9F4397FE-B850-4F74-9AA4-4C4C3DD59A15}"/>
    <cellStyle name="60% - Accent1 4 2 2 2" xfId="4234" xr:uid="{EAE3C775-3FBD-43C1-ACEE-13DAF588E9AC}"/>
    <cellStyle name="60% - Accent1 4 2 3" xfId="2459" xr:uid="{AD9FDFB4-99CE-4809-BC5D-D960AFA418E4}"/>
    <cellStyle name="60% - Accent1 4 2 3 2" xfId="4965" xr:uid="{337420AB-241A-457E-91AB-6B5E4CF75FDD}"/>
    <cellStyle name="60% - Accent1 4 2 4" xfId="3500" xr:uid="{74E05BB2-23E3-43AA-9218-E86474152DFF}"/>
    <cellStyle name="60% - Accent1 4 3" xfId="3123" xr:uid="{D2BA390F-C7F1-4F58-B733-34D7E784BBB3}"/>
    <cellStyle name="60% - Accent1 5" xfId="5564" xr:uid="{A7245B2A-B1F0-464A-99BF-70C8FA813876}"/>
    <cellStyle name="60% - Accent2" xfId="42" builtinId="36" customBuiltin="1"/>
    <cellStyle name="60% - Accent2 2" xfId="101" xr:uid="{00000000-0005-0000-0000-000069000000}"/>
    <cellStyle name="60% - Accent2 2 2" xfId="293" xr:uid="{00000000-0005-0000-0000-00006A000000}"/>
    <cellStyle name="60% - Accent2 2 3" xfId="582" xr:uid="{00000000-0005-0000-0000-00006B000000}"/>
    <cellStyle name="60% - Accent2 2 3 2" xfId="994" xr:uid="{00000000-0005-0000-0000-00006C000000}"/>
    <cellStyle name="60% - Accent2 2 3 2 2" xfId="1731" xr:uid="{4E4DEC34-78FF-40F6-9A0B-5E31ED7C9009}"/>
    <cellStyle name="60% - Accent2 2 3 2 2 2" xfId="4245" xr:uid="{0128C2AA-9770-412D-9B62-08327A19CD1C}"/>
    <cellStyle name="60% - Accent2 2 3 2 3" xfId="2470" xr:uid="{EAAE8C81-7CDD-4B65-BD3D-F4A7B9D1B334}"/>
    <cellStyle name="60% - Accent2 2 3 2 3 2" xfId="4976" xr:uid="{3EF9CD36-E1C9-46EA-B97F-62F80B577A39}"/>
    <cellStyle name="60% - Accent2 2 3 2 4" xfId="3511" xr:uid="{A63C404F-4ABA-4D0D-A587-84B13B614C07}"/>
    <cellStyle name="60% - Accent2 2 3 3" xfId="3134" xr:uid="{B1E74CFA-D068-4087-B3AC-31E5714DEC90}"/>
    <cellStyle name="60% - Accent2 2 4" xfId="5567" xr:uid="{9A97AC66-8FEE-46D8-BF3C-2B72A106CB14}"/>
    <cellStyle name="60% - Accent2 3" xfId="294" xr:uid="{00000000-0005-0000-0000-00006D000000}"/>
    <cellStyle name="60% - Accent2 4" xfId="586" xr:uid="{00000000-0005-0000-0000-00006E000000}"/>
    <cellStyle name="60% - Accent2 4 2" xfId="998" xr:uid="{00000000-0005-0000-0000-00006F000000}"/>
    <cellStyle name="60% - Accent2 4 2 2" xfId="1735" xr:uid="{2B3C87A3-42EB-49CC-B088-163209292AA1}"/>
    <cellStyle name="60% - Accent2 4 2 2 2" xfId="4249" xr:uid="{8BE0B665-CEEC-48D8-9B8E-5225A1EB970A}"/>
    <cellStyle name="60% - Accent2 4 2 3" xfId="2474" xr:uid="{C53B628C-30E8-40ED-BFF8-D1EC8B097FED}"/>
    <cellStyle name="60% - Accent2 4 2 3 2" xfId="4980" xr:uid="{4983B7EF-8CA1-46A0-858B-D84330EE5208}"/>
    <cellStyle name="60% - Accent2 4 2 4" xfId="3515" xr:uid="{2FEF3EFF-9AD8-4EBF-992A-124110EAC574}"/>
    <cellStyle name="60% - Accent2 4 3" xfId="3138" xr:uid="{334BB86E-9973-4CD1-8717-643FEF62C5A8}"/>
    <cellStyle name="60% - Accent2 5" xfId="5566" xr:uid="{2AFBB753-01F9-41E9-A8C9-6B8C0DD536D3}"/>
    <cellStyle name="60% - Accent3" xfId="46" builtinId="40" customBuiltin="1"/>
    <cellStyle name="60% - Accent3 2" xfId="102" xr:uid="{00000000-0005-0000-0000-000071000000}"/>
    <cellStyle name="60% - Accent3 2 2" xfId="295" xr:uid="{00000000-0005-0000-0000-000072000000}"/>
    <cellStyle name="60% - Accent3 2 3" xfId="574" xr:uid="{00000000-0005-0000-0000-000073000000}"/>
    <cellStyle name="60% - Accent3 2 3 2" xfId="986" xr:uid="{00000000-0005-0000-0000-000074000000}"/>
    <cellStyle name="60% - Accent3 2 3 2 2" xfId="1723" xr:uid="{2D69394A-F10D-4A9E-85E7-E3AE0B48D5C9}"/>
    <cellStyle name="60% - Accent3 2 3 2 2 2" xfId="4237" xr:uid="{CC3795C8-5E6F-4657-8602-33C0F7DC073A}"/>
    <cellStyle name="60% - Accent3 2 3 2 3" xfId="2462" xr:uid="{26D60FEB-06DE-4FA3-BEA7-A39E7C064686}"/>
    <cellStyle name="60% - Accent3 2 3 2 3 2" xfId="4968" xr:uid="{8629BFC5-81A4-4167-B6C0-DD3343B234B2}"/>
    <cellStyle name="60% - Accent3 2 3 2 4" xfId="3503" xr:uid="{10AD4B10-040E-468B-8EA5-7867EB39C787}"/>
    <cellStyle name="60% - Accent3 2 3 3" xfId="3126" xr:uid="{C4AE0BE5-294F-45D0-97E2-EF33B7DE3B5E}"/>
    <cellStyle name="60% - Accent3 2 4" xfId="5569" xr:uid="{47F425B5-AA4B-447A-92D7-9A10091C29FE}"/>
    <cellStyle name="60% - Accent3 3" xfId="296" xr:uid="{00000000-0005-0000-0000-000075000000}"/>
    <cellStyle name="60% - Accent3 4" xfId="578" xr:uid="{00000000-0005-0000-0000-000076000000}"/>
    <cellStyle name="60% - Accent3 4 2" xfId="990" xr:uid="{00000000-0005-0000-0000-000077000000}"/>
    <cellStyle name="60% - Accent3 4 2 2" xfId="1727" xr:uid="{42761E82-D03E-45F6-9925-FCBC38891A11}"/>
    <cellStyle name="60% - Accent3 4 2 2 2" xfId="4241" xr:uid="{08915FEA-080C-43D4-8801-8ABC2BD328F8}"/>
    <cellStyle name="60% - Accent3 4 2 3" xfId="2466" xr:uid="{4FB9A835-816B-4D4A-8C06-7E7ED83B285E}"/>
    <cellStyle name="60% - Accent3 4 2 3 2" xfId="4972" xr:uid="{9E3FF28B-88E5-4CB9-863B-116DBD827412}"/>
    <cellStyle name="60% - Accent3 4 2 4" xfId="3507" xr:uid="{B7C0113C-60F1-496E-BD47-CD1D3D4BB3B7}"/>
    <cellStyle name="60% - Accent3 4 3" xfId="3130" xr:uid="{BB567678-F85F-4798-9C22-7D8AC3C968AB}"/>
    <cellStyle name="60% - Accent3 5" xfId="5568" xr:uid="{162F6340-8352-4362-9CF6-08CAB0F01EB0}"/>
    <cellStyle name="60% - Accent4" xfId="50" builtinId="44" customBuiltin="1"/>
    <cellStyle name="60% - Accent4 2" xfId="103" xr:uid="{00000000-0005-0000-0000-000079000000}"/>
    <cellStyle name="60% - Accent4 2 2" xfId="297" xr:uid="{00000000-0005-0000-0000-00007A000000}"/>
    <cellStyle name="60% - Accent4 2 3" xfId="566" xr:uid="{00000000-0005-0000-0000-00007B000000}"/>
    <cellStyle name="60% - Accent4 2 3 2" xfId="978" xr:uid="{00000000-0005-0000-0000-00007C000000}"/>
    <cellStyle name="60% - Accent4 2 3 2 2" xfId="1715" xr:uid="{7909A4BD-CC15-4CE8-BFB8-A54A860F6253}"/>
    <cellStyle name="60% - Accent4 2 3 2 2 2" xfId="4229" xr:uid="{44B9F7CC-1971-4A78-A089-58B5055013CC}"/>
    <cellStyle name="60% - Accent4 2 3 2 3" xfId="2454" xr:uid="{FD428B4A-D568-4548-A0D0-702AAA52D946}"/>
    <cellStyle name="60% - Accent4 2 3 2 3 2" xfId="4960" xr:uid="{38760522-3F29-45A6-849E-CB34B07ED89A}"/>
    <cellStyle name="60% - Accent4 2 3 2 4" xfId="3495" xr:uid="{EA5490E2-C68A-4AC1-95F0-D9A3E461A2F9}"/>
    <cellStyle name="60% - Accent4 2 3 3" xfId="3118" xr:uid="{C649165F-4494-4E47-A038-B311DD6DDD34}"/>
    <cellStyle name="60% - Accent4 2 4" xfId="5571" xr:uid="{3C654E27-395D-482B-A679-BC1E26EBA8A5}"/>
    <cellStyle name="60% - Accent4 3" xfId="298" xr:uid="{00000000-0005-0000-0000-00007D000000}"/>
    <cellStyle name="60% - Accent4 4" xfId="570" xr:uid="{00000000-0005-0000-0000-00007E000000}"/>
    <cellStyle name="60% - Accent4 4 2" xfId="982" xr:uid="{00000000-0005-0000-0000-00007F000000}"/>
    <cellStyle name="60% - Accent4 4 2 2" xfId="1719" xr:uid="{01122E1C-87BE-4158-A663-D444EDBDA82A}"/>
    <cellStyle name="60% - Accent4 4 2 2 2" xfId="4233" xr:uid="{49141899-0E3A-46F6-83D1-4600FC9D35E6}"/>
    <cellStyle name="60% - Accent4 4 2 3" xfId="2458" xr:uid="{EF8ABE8E-ED44-4F1E-A7A1-7052CD41701A}"/>
    <cellStyle name="60% - Accent4 4 2 3 2" xfId="4964" xr:uid="{999ECC7E-F6C5-448E-8B70-12161B041BF6}"/>
    <cellStyle name="60% - Accent4 4 2 4" xfId="3499" xr:uid="{7EDC564A-287D-452C-94A3-64392E9C5468}"/>
    <cellStyle name="60% - Accent4 4 3" xfId="3122" xr:uid="{5712BBC4-136D-4301-A420-1E449198F248}"/>
    <cellStyle name="60% - Accent4 5" xfId="5570" xr:uid="{47978F6F-83CC-4EE5-9358-31265318855E}"/>
    <cellStyle name="60% - Accent5" xfId="54" builtinId="48" customBuiltin="1"/>
    <cellStyle name="60% - Accent5 2" xfId="104" xr:uid="{00000000-0005-0000-0000-000081000000}"/>
    <cellStyle name="60% - Accent5 2 2" xfId="299" xr:uid="{00000000-0005-0000-0000-000082000000}"/>
    <cellStyle name="60% - Accent5 2 3" xfId="590" xr:uid="{00000000-0005-0000-0000-000083000000}"/>
    <cellStyle name="60% - Accent5 2 3 2" xfId="1002" xr:uid="{00000000-0005-0000-0000-000084000000}"/>
    <cellStyle name="60% - Accent5 2 3 2 2" xfId="1739" xr:uid="{7AD1B8E8-B023-4EBF-B848-822A4737AE2E}"/>
    <cellStyle name="60% - Accent5 2 3 2 2 2" xfId="4253" xr:uid="{6269B8A1-44AD-41C4-B0FC-7CE57B5C5731}"/>
    <cellStyle name="60% - Accent5 2 3 2 3" xfId="2478" xr:uid="{D3604299-0983-4A13-91B9-211E38894F6E}"/>
    <cellStyle name="60% - Accent5 2 3 2 3 2" xfId="4984" xr:uid="{A26E8A52-5B2E-4E8C-A533-A6695CEE181D}"/>
    <cellStyle name="60% - Accent5 2 3 2 4" xfId="3519" xr:uid="{A2C7ADCC-393D-4B78-BA59-69925B18B4A4}"/>
    <cellStyle name="60% - Accent5 2 3 3" xfId="3142" xr:uid="{5C532CBA-F6F4-41E4-8D0B-62792E25A4F7}"/>
    <cellStyle name="60% - Accent5 2 4" xfId="5573" xr:uid="{2B793897-15FC-4686-9263-C6242935FF68}"/>
    <cellStyle name="60% - Accent5 3" xfId="300" xr:uid="{00000000-0005-0000-0000-000085000000}"/>
    <cellStyle name="60% - Accent5 4" xfId="589" xr:uid="{00000000-0005-0000-0000-000086000000}"/>
    <cellStyle name="60% - Accent5 4 2" xfId="1001" xr:uid="{00000000-0005-0000-0000-000087000000}"/>
    <cellStyle name="60% - Accent5 4 2 2" xfId="1738" xr:uid="{4BE843E4-977D-4014-99FB-4812F368A054}"/>
    <cellStyle name="60% - Accent5 4 2 2 2" xfId="4252" xr:uid="{5D27A771-F23B-480A-9785-5FBD5102F228}"/>
    <cellStyle name="60% - Accent5 4 2 3" xfId="2477" xr:uid="{A0B8372F-989C-482E-B925-AED4F7BFF8A4}"/>
    <cellStyle name="60% - Accent5 4 2 3 2" xfId="4983" xr:uid="{EE84C3B6-4B70-4C0A-8EBC-C3B75A450706}"/>
    <cellStyle name="60% - Accent5 4 2 4" xfId="3518" xr:uid="{75130CB7-088F-4FE3-AF9C-155BFDB233B7}"/>
    <cellStyle name="60% - Accent5 4 3" xfId="3141" xr:uid="{9251CF10-D3D9-47B2-9F9A-E8D5A7F14F3C}"/>
    <cellStyle name="60% - Accent5 5" xfId="5572" xr:uid="{C3F9301E-D40E-41F6-B9C5-A1734F53FCB7}"/>
    <cellStyle name="60% - Accent6" xfId="58" builtinId="52" customBuiltin="1"/>
    <cellStyle name="60% - Accent6 2" xfId="105" xr:uid="{00000000-0005-0000-0000-000089000000}"/>
    <cellStyle name="60% - Accent6 2 2" xfId="301" xr:uid="{00000000-0005-0000-0000-00008A000000}"/>
    <cellStyle name="60% - Accent6 2 3" xfId="592" xr:uid="{00000000-0005-0000-0000-00008B000000}"/>
    <cellStyle name="60% - Accent6 2 3 2" xfId="1004" xr:uid="{00000000-0005-0000-0000-00008C000000}"/>
    <cellStyle name="60% - Accent6 2 3 2 2" xfId="1741" xr:uid="{062608C2-05F5-4C61-9B90-F3CE26294394}"/>
    <cellStyle name="60% - Accent6 2 3 2 2 2" xfId="4255" xr:uid="{075CC621-8938-47D5-8040-817D021F1DEE}"/>
    <cellStyle name="60% - Accent6 2 3 2 3" xfId="2480" xr:uid="{0ABE3A8B-F9C9-42AA-8F5A-21788A4B7CAE}"/>
    <cellStyle name="60% - Accent6 2 3 2 3 2" xfId="4986" xr:uid="{F15FFC51-4734-4648-ABF9-42CCDFE6A1D7}"/>
    <cellStyle name="60% - Accent6 2 3 2 4" xfId="3521" xr:uid="{70D46A8A-45D4-46E9-BEF8-3E62ECE899EA}"/>
    <cellStyle name="60% - Accent6 2 3 3" xfId="3144" xr:uid="{AAE36D96-994A-46A8-839C-900693FFF56E}"/>
    <cellStyle name="60% - Accent6 2 4" xfId="5575" xr:uid="{293742A4-55EF-4C4F-AFB2-C9BC182AB203}"/>
    <cellStyle name="60% - Accent6 3" xfId="302" xr:uid="{00000000-0005-0000-0000-00008D000000}"/>
    <cellStyle name="60% - Accent6 4" xfId="591" xr:uid="{00000000-0005-0000-0000-00008E000000}"/>
    <cellStyle name="60% - Accent6 4 2" xfId="1003" xr:uid="{00000000-0005-0000-0000-00008F000000}"/>
    <cellStyle name="60% - Accent6 4 2 2" xfId="1740" xr:uid="{42F7A180-BFA4-4F6E-98B0-31F115C9798A}"/>
    <cellStyle name="60% - Accent6 4 2 2 2" xfId="4254" xr:uid="{1F6B242D-D000-4839-886D-98F39E5B651F}"/>
    <cellStyle name="60% - Accent6 4 2 3" xfId="2479" xr:uid="{F301BE58-9FF6-46BB-844E-2ED9BC390417}"/>
    <cellStyle name="60% - Accent6 4 2 3 2" xfId="4985" xr:uid="{3B16A180-A3E0-4601-9140-BEE279E911D6}"/>
    <cellStyle name="60% - Accent6 4 2 4" xfId="3520" xr:uid="{A2D52F24-48FF-49EF-B8CC-705D6C234B89}"/>
    <cellStyle name="60% - Accent6 4 3" xfId="3143" xr:uid="{05DB0984-D461-4732-8296-57829A2CBAD8}"/>
    <cellStyle name="60% - Accent6 5" xfId="5574" xr:uid="{450A6372-59A2-4531-AC39-AD3A9C8AB636}"/>
    <cellStyle name="Accent1" xfId="35" builtinId="29" customBuiltin="1"/>
    <cellStyle name="Accent1 2" xfId="106" xr:uid="{00000000-0005-0000-0000-000091000000}"/>
    <cellStyle name="Accent1 2 2" xfId="303" xr:uid="{00000000-0005-0000-0000-000092000000}"/>
    <cellStyle name="Accent1 2 3" xfId="594" xr:uid="{00000000-0005-0000-0000-000093000000}"/>
    <cellStyle name="Accent1 2 3 2" xfId="1006" xr:uid="{00000000-0005-0000-0000-000094000000}"/>
    <cellStyle name="Accent1 2 3 2 2" xfId="1743" xr:uid="{D9ECB98E-BBEB-40A4-896E-9DA7D32DB6A0}"/>
    <cellStyle name="Accent1 2 3 2 2 2" xfId="4257" xr:uid="{A77FC2E3-01AA-49F5-8208-1F4193A039F4}"/>
    <cellStyle name="Accent1 2 3 2 3" xfId="2482" xr:uid="{0AA5AF0D-E272-4114-99CB-966B76365DEF}"/>
    <cellStyle name="Accent1 2 3 2 3 2" xfId="4988" xr:uid="{9D9C2102-56CF-4C48-A88C-C502436AA85F}"/>
    <cellStyle name="Accent1 2 3 2 4" xfId="3523" xr:uid="{17668FA3-0AEC-4C2A-9DE0-23341DAB3B0F}"/>
    <cellStyle name="Accent1 2 3 3" xfId="3146" xr:uid="{8E702B9F-F6C9-4D64-896C-AB28CF7B2145}"/>
    <cellStyle name="Accent1 2 4" xfId="5577" xr:uid="{E6025679-B77F-4124-8141-65520CCDC4D7}"/>
    <cellStyle name="Accent1 3" xfId="304" xr:uid="{00000000-0005-0000-0000-000095000000}"/>
    <cellStyle name="Accent1 4" xfId="593" xr:uid="{00000000-0005-0000-0000-000096000000}"/>
    <cellStyle name="Accent1 4 2" xfId="1005" xr:uid="{00000000-0005-0000-0000-000097000000}"/>
    <cellStyle name="Accent1 4 2 2" xfId="1742" xr:uid="{D0C5C187-0978-430C-AB1C-0E445B6BC070}"/>
    <cellStyle name="Accent1 4 2 2 2" xfId="4256" xr:uid="{FB31F8EF-14B0-4A97-AEEF-86226DFB014C}"/>
    <cellStyle name="Accent1 4 2 3" xfId="2481" xr:uid="{EF712BD6-3517-404E-871A-EFFBC143933F}"/>
    <cellStyle name="Accent1 4 2 3 2" xfId="4987" xr:uid="{FCC00797-CAD5-4616-8E47-8669BA125211}"/>
    <cellStyle name="Accent1 4 2 4" xfId="3522" xr:uid="{41BFDBA0-6D72-42BD-A7B2-C41D91BF941B}"/>
    <cellStyle name="Accent1 4 3" xfId="3145" xr:uid="{9FB686C0-E97C-4BB5-BF19-9556B8525E79}"/>
    <cellStyle name="Accent1 5" xfId="5576" xr:uid="{3B1182D1-F3EF-443A-9135-66E34483B813}"/>
    <cellStyle name="Accent2" xfId="39" builtinId="33" customBuiltin="1"/>
    <cellStyle name="Accent2 2" xfId="107" xr:uid="{00000000-0005-0000-0000-000099000000}"/>
    <cellStyle name="Accent2 2 2" xfId="305" xr:uid="{00000000-0005-0000-0000-00009A000000}"/>
    <cellStyle name="Accent2 2 3" xfId="596" xr:uid="{00000000-0005-0000-0000-00009B000000}"/>
    <cellStyle name="Accent2 2 3 2" xfId="1008" xr:uid="{00000000-0005-0000-0000-00009C000000}"/>
    <cellStyle name="Accent2 2 3 2 2" xfId="1745" xr:uid="{31C7836E-D9EC-49D0-9988-96E3A0BA4C31}"/>
    <cellStyle name="Accent2 2 3 2 2 2" xfId="4259" xr:uid="{2578E6A1-A638-442F-B911-CFC066224012}"/>
    <cellStyle name="Accent2 2 3 2 3" xfId="2484" xr:uid="{638F0C90-6F53-45B4-9128-A9A2FDACFFAC}"/>
    <cellStyle name="Accent2 2 3 2 3 2" xfId="4990" xr:uid="{EA3DAF71-1DCD-47A9-BB93-37B8635EF524}"/>
    <cellStyle name="Accent2 2 3 2 4" xfId="3525" xr:uid="{6E216EBA-5027-4658-954C-0F6441357622}"/>
    <cellStyle name="Accent2 2 3 3" xfId="3148" xr:uid="{17E50CDD-F7F1-4F47-B0A6-D67A22E1EBBD}"/>
    <cellStyle name="Accent2 2 4" xfId="5579" xr:uid="{6BCD44D7-F09E-4E6A-A84E-EAB4A819D63C}"/>
    <cellStyle name="Accent2 3" xfId="306" xr:uid="{00000000-0005-0000-0000-00009D000000}"/>
    <cellStyle name="Accent2 4" xfId="595" xr:uid="{00000000-0005-0000-0000-00009E000000}"/>
    <cellStyle name="Accent2 4 2" xfId="1007" xr:uid="{00000000-0005-0000-0000-00009F000000}"/>
    <cellStyle name="Accent2 4 2 2" xfId="1744" xr:uid="{CDF95F39-16AF-4775-A703-F1FCB9D54DB7}"/>
    <cellStyle name="Accent2 4 2 2 2" xfId="4258" xr:uid="{77B49B59-2B49-40EA-95DD-84362F3BE0CB}"/>
    <cellStyle name="Accent2 4 2 3" xfId="2483" xr:uid="{F14DA47B-CD4D-4BE9-947E-D1BE838D8121}"/>
    <cellStyle name="Accent2 4 2 3 2" xfId="4989" xr:uid="{43151F81-D5EC-4D27-8606-7BA86B0E90F5}"/>
    <cellStyle name="Accent2 4 2 4" xfId="3524" xr:uid="{CF45E295-0D68-44C5-B287-898E3BF14FE0}"/>
    <cellStyle name="Accent2 4 3" xfId="3147" xr:uid="{A6BE26E9-79D5-41B8-AFCA-D025704BCA1C}"/>
    <cellStyle name="Accent2 5" xfId="5578" xr:uid="{6B7DE159-9510-45A6-AC5D-9F763B68D1AB}"/>
    <cellStyle name="Accent3" xfId="43" builtinId="37" customBuiltin="1"/>
    <cellStyle name="Accent3 2" xfId="108" xr:uid="{00000000-0005-0000-0000-0000A1000000}"/>
    <cellStyle name="Accent3 2 2" xfId="307" xr:uid="{00000000-0005-0000-0000-0000A2000000}"/>
    <cellStyle name="Accent3 2 3" xfId="598" xr:uid="{00000000-0005-0000-0000-0000A3000000}"/>
    <cellStyle name="Accent3 2 3 2" xfId="1010" xr:uid="{00000000-0005-0000-0000-0000A4000000}"/>
    <cellStyle name="Accent3 2 3 2 2" xfId="1747" xr:uid="{7AA6056A-17F7-416A-A929-737926D090EA}"/>
    <cellStyle name="Accent3 2 3 2 2 2" xfId="4261" xr:uid="{7BBA5A45-7C76-426E-BE3F-ED09D6531304}"/>
    <cellStyle name="Accent3 2 3 2 3" xfId="2486" xr:uid="{646D989E-30CA-4DA4-A71E-6994FD2F471A}"/>
    <cellStyle name="Accent3 2 3 2 3 2" xfId="4992" xr:uid="{B1E7DD4B-8048-44E9-B409-5C55A587193C}"/>
    <cellStyle name="Accent3 2 3 2 4" xfId="3527" xr:uid="{97A2207F-4BA7-4CF0-A507-D19CF2D221BA}"/>
    <cellStyle name="Accent3 2 3 3" xfId="3150" xr:uid="{39AD3FDA-7DB7-4ED8-BC03-3F37781C986C}"/>
    <cellStyle name="Accent3 2 4" xfId="5581" xr:uid="{F90D8252-01FD-4C35-89B4-8129C9C80306}"/>
    <cellStyle name="Accent3 3" xfId="308" xr:uid="{00000000-0005-0000-0000-0000A5000000}"/>
    <cellStyle name="Accent3 4" xfId="597" xr:uid="{00000000-0005-0000-0000-0000A6000000}"/>
    <cellStyle name="Accent3 4 2" xfId="1009" xr:uid="{00000000-0005-0000-0000-0000A7000000}"/>
    <cellStyle name="Accent3 4 2 2" xfId="1746" xr:uid="{A020A231-1343-4356-8E2B-B1CA1F88FC76}"/>
    <cellStyle name="Accent3 4 2 2 2" xfId="4260" xr:uid="{DABEC6A6-1CEC-4A23-B3EF-799970AA1D8A}"/>
    <cellStyle name="Accent3 4 2 3" xfId="2485" xr:uid="{90F07857-2037-4134-8FB8-0BA1E8BE8675}"/>
    <cellStyle name="Accent3 4 2 3 2" xfId="4991" xr:uid="{6107B192-B161-46C3-B341-0A9F1FDCDA8A}"/>
    <cellStyle name="Accent3 4 2 4" xfId="3526" xr:uid="{799788E9-E0A1-4643-8C38-6B33A9C763C5}"/>
    <cellStyle name="Accent3 4 3" xfId="3149" xr:uid="{79CE2E94-A823-4BFD-AE71-A902BC323FD0}"/>
    <cellStyle name="Accent3 5" xfId="5580" xr:uid="{E1E16145-1554-4C5A-997E-1384EE3A5E35}"/>
    <cellStyle name="Accent4" xfId="47" builtinId="41" customBuiltin="1"/>
    <cellStyle name="Accent4 2" xfId="109" xr:uid="{00000000-0005-0000-0000-0000A9000000}"/>
    <cellStyle name="Accent4 2 2" xfId="309" xr:uid="{00000000-0005-0000-0000-0000AA000000}"/>
    <cellStyle name="Accent4 2 3" xfId="600" xr:uid="{00000000-0005-0000-0000-0000AB000000}"/>
    <cellStyle name="Accent4 2 3 2" xfId="1012" xr:uid="{00000000-0005-0000-0000-0000AC000000}"/>
    <cellStyle name="Accent4 2 3 2 2" xfId="1749" xr:uid="{95F85B0A-16A9-4DA2-985B-67A2DFCAEC29}"/>
    <cellStyle name="Accent4 2 3 2 2 2" xfId="4263" xr:uid="{F74A6B81-0B77-4704-A9B1-82DF3915525C}"/>
    <cellStyle name="Accent4 2 3 2 3" xfId="2488" xr:uid="{6982F457-7371-4F92-9262-846805AA5E75}"/>
    <cellStyle name="Accent4 2 3 2 3 2" xfId="4994" xr:uid="{2CC6B947-FE92-439D-9D86-A4E787D4509A}"/>
    <cellStyle name="Accent4 2 3 2 4" xfId="3529" xr:uid="{16CA50A1-A5FF-4DFB-ADA1-929D41C17A7D}"/>
    <cellStyle name="Accent4 2 3 3" xfId="3152" xr:uid="{06BA6139-F653-4647-AD98-A3171BCB9DFB}"/>
    <cellStyle name="Accent4 2 4" xfId="5583" xr:uid="{4418CA2D-4D03-43FD-9E82-208C540A7A0A}"/>
    <cellStyle name="Accent4 3" xfId="310" xr:uid="{00000000-0005-0000-0000-0000AD000000}"/>
    <cellStyle name="Accent4 4" xfId="599" xr:uid="{00000000-0005-0000-0000-0000AE000000}"/>
    <cellStyle name="Accent4 4 2" xfId="1011" xr:uid="{00000000-0005-0000-0000-0000AF000000}"/>
    <cellStyle name="Accent4 4 2 2" xfId="1748" xr:uid="{8420A8A9-FA45-43FE-B260-5CF39DDF2832}"/>
    <cellStyle name="Accent4 4 2 2 2" xfId="4262" xr:uid="{5C7AF28D-8BC9-4804-8A20-D76072C1B32A}"/>
    <cellStyle name="Accent4 4 2 3" xfId="2487" xr:uid="{EBA292EB-275E-4601-8E2F-DB4F8A09143A}"/>
    <cellStyle name="Accent4 4 2 3 2" xfId="4993" xr:uid="{93930E17-320F-4D76-A071-67D28E66EF09}"/>
    <cellStyle name="Accent4 4 2 4" xfId="3528" xr:uid="{95D35BE0-EB1B-4CBC-85AA-11C3539C06D0}"/>
    <cellStyle name="Accent4 4 3" xfId="3151" xr:uid="{9DCDEA9C-A99F-4873-9BEC-9300B86E890E}"/>
    <cellStyle name="Accent4 5" xfId="5582" xr:uid="{481A37FE-0072-46E5-8A62-84A40DE05547}"/>
    <cellStyle name="Accent5" xfId="51" builtinId="45" customBuiltin="1"/>
    <cellStyle name="Accent5 2" xfId="110" xr:uid="{00000000-0005-0000-0000-0000B1000000}"/>
    <cellStyle name="Accent5 2 2" xfId="311" xr:uid="{00000000-0005-0000-0000-0000B2000000}"/>
    <cellStyle name="Accent5 2 3" xfId="602" xr:uid="{00000000-0005-0000-0000-0000B3000000}"/>
    <cellStyle name="Accent5 2 3 2" xfId="1014" xr:uid="{00000000-0005-0000-0000-0000B4000000}"/>
    <cellStyle name="Accent5 2 3 2 2" xfId="1751" xr:uid="{B6F973D8-2B20-4310-91E1-15350BCB8C95}"/>
    <cellStyle name="Accent5 2 3 2 2 2" xfId="4265" xr:uid="{14228B21-497F-4DBA-BD50-F2DE1BB65A8C}"/>
    <cellStyle name="Accent5 2 3 2 3" xfId="2490" xr:uid="{6BD221C5-C75A-424E-8B4B-5666C09B4E9D}"/>
    <cellStyle name="Accent5 2 3 2 3 2" xfId="4996" xr:uid="{06E046E0-FA4E-459C-8ECA-926AF5101A43}"/>
    <cellStyle name="Accent5 2 3 2 4" xfId="3531" xr:uid="{FBA70CB8-E047-4C04-809D-999AD9A4079D}"/>
    <cellStyle name="Accent5 2 3 3" xfId="3154" xr:uid="{99D8905B-9283-499E-A5C0-51E0E90ECC34}"/>
    <cellStyle name="Accent5 2 4" xfId="5585" xr:uid="{2473395A-9E25-4387-8214-17E21C9F84EC}"/>
    <cellStyle name="Accent5 3" xfId="312" xr:uid="{00000000-0005-0000-0000-0000B5000000}"/>
    <cellStyle name="Accent5 4" xfId="601" xr:uid="{00000000-0005-0000-0000-0000B6000000}"/>
    <cellStyle name="Accent5 4 2" xfId="1013" xr:uid="{00000000-0005-0000-0000-0000B7000000}"/>
    <cellStyle name="Accent5 4 2 2" xfId="1750" xr:uid="{62AA2FC8-AB23-4180-AB82-4119103F8157}"/>
    <cellStyle name="Accent5 4 2 2 2" xfId="4264" xr:uid="{0FB9990B-8A0A-474E-ADF1-AD061BE06C72}"/>
    <cellStyle name="Accent5 4 2 3" xfId="2489" xr:uid="{7E52A8A0-E894-4A1E-ABCE-82B8B4E99900}"/>
    <cellStyle name="Accent5 4 2 3 2" xfId="4995" xr:uid="{EB633900-C6CE-465D-B952-3763A05A5FE1}"/>
    <cellStyle name="Accent5 4 2 4" xfId="3530" xr:uid="{6BDD2CB0-E678-415B-8B6B-628D339AC6AE}"/>
    <cellStyle name="Accent5 4 3" xfId="3153" xr:uid="{4E9A84FE-0CED-41A9-8895-BD0F04EF5874}"/>
    <cellStyle name="Accent5 5" xfId="5584" xr:uid="{B5B4195A-4D20-4C4F-B8BA-B3795E6DF96A}"/>
    <cellStyle name="Accent6" xfId="55" builtinId="49" customBuiltin="1"/>
    <cellStyle name="Accent6 2" xfId="111" xr:uid="{00000000-0005-0000-0000-0000B9000000}"/>
    <cellStyle name="Accent6 2 2" xfId="313" xr:uid="{00000000-0005-0000-0000-0000BA000000}"/>
    <cellStyle name="Accent6 2 3" xfId="604" xr:uid="{00000000-0005-0000-0000-0000BB000000}"/>
    <cellStyle name="Accent6 2 3 2" xfId="1016" xr:uid="{00000000-0005-0000-0000-0000BC000000}"/>
    <cellStyle name="Accent6 2 3 2 2" xfId="1753" xr:uid="{74755711-FA6A-4B61-8896-707C5A5724C3}"/>
    <cellStyle name="Accent6 2 3 2 2 2" xfId="4267" xr:uid="{F2A2D1BA-FC01-4AF1-B3E8-6CF4B98659FB}"/>
    <cellStyle name="Accent6 2 3 2 3" xfId="2492" xr:uid="{428176AC-62F4-465C-A62A-2FC99592C91D}"/>
    <cellStyle name="Accent6 2 3 2 3 2" xfId="4998" xr:uid="{16A8AB89-3435-4AA9-B44E-81D18DACA20B}"/>
    <cellStyle name="Accent6 2 3 2 4" xfId="3533" xr:uid="{44CD5965-2995-4C6C-9205-B3BB7E91B950}"/>
    <cellStyle name="Accent6 2 3 3" xfId="3156" xr:uid="{08850043-2DBD-4C3F-913A-71FFF2E05FD4}"/>
    <cellStyle name="Accent6 2 4" xfId="5587" xr:uid="{9676ED93-29E8-48E2-AB59-D1C50FC59635}"/>
    <cellStyle name="Accent6 3" xfId="314" xr:uid="{00000000-0005-0000-0000-0000BD000000}"/>
    <cellStyle name="Accent6 4" xfId="603" xr:uid="{00000000-0005-0000-0000-0000BE000000}"/>
    <cellStyle name="Accent6 4 2" xfId="1015" xr:uid="{00000000-0005-0000-0000-0000BF000000}"/>
    <cellStyle name="Accent6 4 2 2" xfId="1752" xr:uid="{761FB77C-536E-476D-9E4A-2A4941923DEA}"/>
    <cellStyle name="Accent6 4 2 2 2" xfId="4266" xr:uid="{CD3F0401-ECC0-4166-B297-5DDE48257038}"/>
    <cellStyle name="Accent6 4 2 3" xfId="2491" xr:uid="{C5D2D622-D59D-4BDD-99A4-9498F2AE3CF7}"/>
    <cellStyle name="Accent6 4 2 3 2" xfId="4997" xr:uid="{91BF77FB-D9E1-4941-8CC7-1CB001ADA9BA}"/>
    <cellStyle name="Accent6 4 2 4" xfId="3532" xr:uid="{7BD3EAD3-D763-49F1-B0D8-1E1DC61486F3}"/>
    <cellStyle name="Accent6 4 3" xfId="3155" xr:uid="{504F11C2-6F05-476C-A548-2711B92765C9}"/>
    <cellStyle name="Accent6 5" xfId="5586" xr:uid="{40862AA9-FAC3-4818-A232-F6CA2C17D91B}"/>
    <cellStyle name="Bad" xfId="24" builtinId="27" customBuiltin="1"/>
    <cellStyle name="Bad 2" xfId="112" xr:uid="{00000000-0005-0000-0000-0000C1000000}"/>
    <cellStyle name="Bad 2 2" xfId="315" xr:uid="{00000000-0005-0000-0000-0000C2000000}"/>
    <cellStyle name="Bad 2 3" xfId="606" xr:uid="{00000000-0005-0000-0000-0000C3000000}"/>
    <cellStyle name="Bad 2 3 2" xfId="1018" xr:uid="{00000000-0005-0000-0000-0000C4000000}"/>
    <cellStyle name="Bad 2 3 2 2" xfId="1755" xr:uid="{87269FEA-A19F-4D31-A2FD-2E387545156B}"/>
    <cellStyle name="Bad 2 3 2 2 2" xfId="4269" xr:uid="{C05AA664-BEF0-4773-AC9B-D5093D4744A9}"/>
    <cellStyle name="Bad 2 3 2 3" xfId="2494" xr:uid="{EFA8D116-D1AC-4B17-972A-30CF26E4A134}"/>
    <cellStyle name="Bad 2 3 2 3 2" xfId="5000" xr:uid="{7953A502-8246-4A03-9464-72A7A08CCCF3}"/>
    <cellStyle name="Bad 2 3 2 4" xfId="3535" xr:uid="{DF7C8184-EB11-4B9C-81B2-09D6B5B95250}"/>
    <cellStyle name="Bad 2 3 3" xfId="3158" xr:uid="{6D70080C-C10D-468D-9646-F9BD1B0604E5}"/>
    <cellStyle name="Bad 2 4" xfId="5589" xr:uid="{5A6E572C-EE72-4041-AB51-D41B65EDCFD6}"/>
    <cellStyle name="Bad 3" xfId="316" xr:uid="{00000000-0005-0000-0000-0000C5000000}"/>
    <cellStyle name="Bad 4" xfId="605" xr:uid="{00000000-0005-0000-0000-0000C6000000}"/>
    <cellStyle name="Bad 4 2" xfId="1017" xr:uid="{00000000-0005-0000-0000-0000C7000000}"/>
    <cellStyle name="Bad 4 2 2" xfId="1754" xr:uid="{5B8D5771-A168-48AE-B253-6EC1B79EB481}"/>
    <cellStyle name="Bad 4 2 2 2" xfId="4268" xr:uid="{D585F54E-6AEC-4BAD-83CD-CEEE937D8434}"/>
    <cellStyle name="Bad 4 2 3" xfId="2493" xr:uid="{9B86CFDF-E4D7-4967-AC36-9A2E233A34A5}"/>
    <cellStyle name="Bad 4 2 3 2" xfId="4999" xr:uid="{4CF7604A-C270-4A09-98B9-51705AE2C841}"/>
    <cellStyle name="Bad 4 2 4" xfId="3534" xr:uid="{CEA2E9BE-3A2E-433F-B435-28DB377FAB1B}"/>
    <cellStyle name="Bad 4 3" xfId="3157" xr:uid="{BA595FB4-5643-4C76-8788-6B7CFA2837BE}"/>
    <cellStyle name="Bad 5" xfId="5588" xr:uid="{ED9DEA44-1F6C-46B8-B559-A1DB8BEDF8FA}"/>
    <cellStyle name="Calculation" xfId="28" builtinId="22" customBuiltin="1"/>
    <cellStyle name="Calculation 2" xfId="113" xr:uid="{00000000-0005-0000-0000-0000C9000000}"/>
    <cellStyle name="Calculation 2 2" xfId="317" xr:uid="{00000000-0005-0000-0000-0000CA000000}"/>
    <cellStyle name="Calculation 2 3" xfId="608" xr:uid="{00000000-0005-0000-0000-0000CB000000}"/>
    <cellStyle name="Calculation 2 3 2" xfId="1020" xr:uid="{00000000-0005-0000-0000-0000CC000000}"/>
    <cellStyle name="Calculation 2 3 2 2" xfId="1757" xr:uid="{43B7318A-C122-46FF-A53D-033374B29916}"/>
    <cellStyle name="Calculation 2 3 2 2 2" xfId="4271" xr:uid="{3D61BC79-7436-4DC4-ABCB-56CBA30DEDC3}"/>
    <cellStyle name="Calculation 2 3 2 3" xfId="2496" xr:uid="{92CE80F0-EC5A-48F0-A2D2-CE5B94EEE52B}"/>
    <cellStyle name="Calculation 2 3 2 3 2" xfId="5002" xr:uid="{5E2CF15E-16C6-4870-9390-6A10133FE698}"/>
    <cellStyle name="Calculation 2 3 2 4" xfId="3537" xr:uid="{0BF365FA-2993-45C0-9DF8-60BCBE78BD6F}"/>
    <cellStyle name="Calculation 2 3 3" xfId="3160" xr:uid="{DD56E20D-DB8E-48FB-A6FC-960F5AD22485}"/>
    <cellStyle name="Calculation 2 4" xfId="5591" xr:uid="{B034456B-C3C1-43BF-B104-330C978B40A3}"/>
    <cellStyle name="Calculation 3" xfId="318" xr:uid="{00000000-0005-0000-0000-0000CD000000}"/>
    <cellStyle name="Calculation 4" xfId="607" xr:uid="{00000000-0005-0000-0000-0000CE000000}"/>
    <cellStyle name="Calculation 4 2" xfId="1019" xr:uid="{00000000-0005-0000-0000-0000CF000000}"/>
    <cellStyle name="Calculation 4 2 2" xfId="1756" xr:uid="{AF2C4AC0-19AA-46EF-BC51-EEB68D3D29CB}"/>
    <cellStyle name="Calculation 4 2 2 2" xfId="4270" xr:uid="{808969BC-5826-4764-87F2-4FF3EC6B2D76}"/>
    <cellStyle name="Calculation 4 2 3" xfId="2495" xr:uid="{3F032E42-6466-47DD-B713-0304BC0F58D8}"/>
    <cellStyle name="Calculation 4 2 3 2" xfId="5001" xr:uid="{83670B54-10AA-4283-A443-362A3C80FF23}"/>
    <cellStyle name="Calculation 4 2 4" xfId="3536" xr:uid="{0077298D-CED4-4330-B4EE-43D55A4ED91C}"/>
    <cellStyle name="Calculation 4 3" xfId="3159" xr:uid="{E57D2AE8-292E-4F92-97DF-7C19DD5E051F}"/>
    <cellStyle name="Calculation 5" xfId="5590" xr:uid="{1F89716B-25EE-41DC-BB4D-71BF06E8AF77}"/>
    <cellStyle name="Check Cell" xfId="30" builtinId="23" customBuiltin="1"/>
    <cellStyle name="Check Cell 2" xfId="114" xr:uid="{00000000-0005-0000-0000-0000D1000000}"/>
    <cellStyle name="Check Cell 2 2" xfId="319" xr:uid="{00000000-0005-0000-0000-0000D2000000}"/>
    <cellStyle name="Check Cell 2 3" xfId="610" xr:uid="{00000000-0005-0000-0000-0000D3000000}"/>
    <cellStyle name="Check Cell 2 3 2" xfId="1022" xr:uid="{00000000-0005-0000-0000-0000D4000000}"/>
    <cellStyle name="Check Cell 2 3 2 2" xfId="1759" xr:uid="{4FE8A092-477A-4827-BDF7-72899C283140}"/>
    <cellStyle name="Check Cell 2 3 2 2 2" xfId="4273" xr:uid="{94722027-39B8-48F1-A75A-209E0CBC2EC2}"/>
    <cellStyle name="Check Cell 2 3 2 3" xfId="2498" xr:uid="{11F90060-8EF8-48AA-89AF-505A6B8FF684}"/>
    <cellStyle name="Check Cell 2 3 2 3 2" xfId="5004" xr:uid="{25553AD4-8917-4F52-A001-68CDE54A8E30}"/>
    <cellStyle name="Check Cell 2 3 2 4" xfId="3539" xr:uid="{515AEA06-FF17-4190-8F8C-2A6441AD65E4}"/>
    <cellStyle name="Check Cell 2 3 3" xfId="3162" xr:uid="{85C1502A-24C8-4989-A2C0-FF4F301123D7}"/>
    <cellStyle name="Check Cell 2 4" xfId="5593" xr:uid="{A8438E66-0392-4B50-B135-F82E15187E05}"/>
    <cellStyle name="Check Cell 3" xfId="320" xr:uid="{00000000-0005-0000-0000-0000D5000000}"/>
    <cellStyle name="Check Cell 4" xfId="609" xr:uid="{00000000-0005-0000-0000-0000D6000000}"/>
    <cellStyle name="Check Cell 4 2" xfId="1021" xr:uid="{00000000-0005-0000-0000-0000D7000000}"/>
    <cellStyle name="Check Cell 4 2 2" xfId="1758" xr:uid="{28BC06C2-2A41-410E-8F07-88CADD830CF4}"/>
    <cellStyle name="Check Cell 4 2 2 2" xfId="4272" xr:uid="{4A773574-C90E-406C-B162-B0F7473765F2}"/>
    <cellStyle name="Check Cell 4 2 3" xfId="2497" xr:uid="{FC1611BE-F608-4028-B937-4E610669B003}"/>
    <cellStyle name="Check Cell 4 2 3 2" xfId="5003" xr:uid="{35A02F85-7B30-4A17-8A19-59DC2B97526F}"/>
    <cellStyle name="Check Cell 4 2 4" xfId="3538" xr:uid="{844965C8-D36A-4F8A-A9E4-1D88B1434E01}"/>
    <cellStyle name="Check Cell 4 3" xfId="3161" xr:uid="{4819C9BC-9B0E-448C-AE71-36DFF2801943}"/>
    <cellStyle name="Check Cell 5" xfId="5592" xr:uid="{ADB52728-9334-42C1-9AF7-7785D1183B4A}"/>
    <cellStyle name="Comma" xfId="1" builtinId="3"/>
    <cellStyle name="Comma [0]" xfId="2" builtinId="6"/>
    <cellStyle name="Comma [0] 10" xfId="60" xr:uid="{00000000-0005-0000-0000-0000DA000000}"/>
    <cellStyle name="Comma [0] 10 2" xfId="2252" xr:uid="{8393A1C1-48CD-49D3-BE3C-94D4C0B09B92}"/>
    <cellStyle name="Comma [0] 10 2 2" xfId="4765" xr:uid="{44B93D9C-126D-46D0-BBC6-9F093AC24C8E}"/>
    <cellStyle name="Comma [0] 10 3" xfId="2989" xr:uid="{C4051C54-E696-4432-B3D1-E33A5A2DAEC4}"/>
    <cellStyle name="Comma [0] 10 3 2" xfId="5495" xr:uid="{C0ECC5AA-A81C-4FEA-B207-29EA4C30BDA3}"/>
    <cellStyle name="Comma [0] 10 4" xfId="3001" xr:uid="{0536E1F4-3022-4EA3-8508-39C3B70B1A88}"/>
    <cellStyle name="Comma [0] 11" xfId="2261" xr:uid="{8B32A879-413E-4EB9-AF5A-28AF165EF535}"/>
    <cellStyle name="Comma [0] 11 2" xfId="2994" xr:uid="{3EB517DD-FFA0-4B8F-8B99-195810B28FF2}"/>
    <cellStyle name="Comma [0] 11 2 2" xfId="5500" xr:uid="{0E1DBCCA-F29E-40EA-A4FD-391980502B29}"/>
    <cellStyle name="Comma [0] 11 3" xfId="4770" xr:uid="{B494DDC9-10DC-460F-A0A0-13BB86FB8967}"/>
    <cellStyle name="Comma [0] 12" xfId="2268" xr:uid="{86270C7F-5D6F-46BC-B7BF-69F7FB3B3A98}"/>
    <cellStyle name="Comma [0] 12 2" xfId="2998" xr:uid="{A30C6D77-43BC-4C75-9CAC-F239A43D3E44}"/>
    <cellStyle name="Comma [0] 12 2 2" xfId="5504" xr:uid="{337F9BFF-D8CE-4467-8697-F88FB6282928}"/>
    <cellStyle name="Comma [0] 12 3" xfId="4774" xr:uid="{455B7DBA-D9DD-4ACA-AC88-A3638F652BDE}"/>
    <cellStyle name="Comma [0] 2" xfId="13" xr:uid="{00000000-0005-0000-0000-0000DB000000}"/>
    <cellStyle name="Comma [0] 2 2" xfId="73" xr:uid="{00000000-0005-0000-0000-0000DC000000}"/>
    <cellStyle name="Comma [0] 2 2 2" xfId="798" xr:uid="{00000000-0005-0000-0000-0000DD000000}"/>
    <cellStyle name="Comma [0] 2 2 2 2" xfId="1201" xr:uid="{00000000-0005-0000-0000-0000DE000000}"/>
    <cellStyle name="Comma [0] 2 2 2 2 2" xfId="1938" xr:uid="{79556F56-915F-414F-9BFE-A812CF62F5FF}"/>
    <cellStyle name="Comma [0] 2 2 2 2 2 2" xfId="4452" xr:uid="{51297CE6-6D90-4DEE-8A68-AB211BF2577E}"/>
    <cellStyle name="Comma [0] 2 2 2 2 3" xfId="2677" xr:uid="{92E5723F-4B63-4FBB-B74E-086764E75E68}"/>
    <cellStyle name="Comma [0] 2 2 2 2 3 2" xfId="5183" xr:uid="{5CB70FA6-51C2-48D9-9992-C40AF3A11854}"/>
    <cellStyle name="Comma [0] 2 2 2 2 4" xfId="3718" xr:uid="{42408552-F0B3-4AB4-89CD-6038A6111AD0}"/>
    <cellStyle name="Comma [0] 2 2 2 3" xfId="1369" xr:uid="{00000000-0005-0000-0000-0000DF000000}"/>
    <cellStyle name="Comma [0] 2 2 2 3 2" xfId="2106" xr:uid="{B67689AA-D48C-49B0-B1C9-E639BE79E1F7}"/>
    <cellStyle name="Comma [0] 2 2 2 3 2 2" xfId="4620" xr:uid="{876C084C-7A4D-44FF-9D0A-B804E91C7704}"/>
    <cellStyle name="Comma [0] 2 2 2 3 3" xfId="2845" xr:uid="{5FF22D98-8C3F-4C73-8E88-F6F3309D847C}"/>
    <cellStyle name="Comma [0] 2 2 2 3 3 2" xfId="5351" xr:uid="{A0351155-2000-409A-8425-4AA5C8A70981}"/>
    <cellStyle name="Comma [0] 2 2 2 3 4" xfId="3886" xr:uid="{A4214438-398C-46C9-BC42-E9F9F1FCB354}"/>
    <cellStyle name="Comma [0] 2 2 2 4" xfId="1561" xr:uid="{32B531A8-B5D7-45F9-99F2-3672543BD9F7}"/>
    <cellStyle name="Comma [0] 2 2 2 4 2" xfId="4075" xr:uid="{FB9DAEB3-5E59-4AA5-872C-410BB220BFAF}"/>
    <cellStyle name="Comma [0] 2 2 2 5" xfId="2300" xr:uid="{15F03D5D-C276-4BC6-A4AA-68B98D3CDC94}"/>
    <cellStyle name="Comma [0] 2 2 2 5 2" xfId="4806" xr:uid="{E5A155C8-F832-4565-BE3E-6C0BE232FB06}"/>
    <cellStyle name="Comma [0] 2 2 2 6" xfId="3341" xr:uid="{3913542F-0B89-4FC6-80EC-263BBDE41378}"/>
    <cellStyle name="Comma [0] 2 2 2 7" xfId="5526" xr:uid="{2A5EFC13-1B28-4DA2-8B9F-8C2EF6D80A08}"/>
    <cellStyle name="Comma [0] 2 2 3" xfId="3009" xr:uid="{162D61DB-3AB9-42FF-95DF-D2A6325FB1C1}"/>
    <cellStyle name="Comma [0] 2 3" xfId="322" xr:uid="{00000000-0005-0000-0000-0000E0000000}"/>
    <cellStyle name="Comma [0] 2 3 2" xfId="512" xr:uid="{00000000-0005-0000-0000-0000E1000000}"/>
    <cellStyle name="Comma [0] 2 3 2 2" xfId="894" xr:uid="{00000000-0005-0000-0000-0000E2000000}"/>
    <cellStyle name="Comma [0] 2 3 2 2 2" xfId="1292" xr:uid="{00000000-0005-0000-0000-0000E3000000}"/>
    <cellStyle name="Comma [0] 2 3 2 2 2 2" xfId="2029" xr:uid="{7049E83A-87D9-4979-ACF0-FFF40A021BD0}"/>
    <cellStyle name="Comma [0] 2 3 2 2 2 2 2" xfId="4543" xr:uid="{A0498553-2E6A-4219-B3CA-E0964B7A0027}"/>
    <cellStyle name="Comma [0] 2 3 2 2 2 3" xfId="2768" xr:uid="{29843120-EA4F-4644-910A-27AFAB62A7DB}"/>
    <cellStyle name="Comma [0] 2 3 2 2 2 3 2" xfId="5274" xr:uid="{E8E33962-5D42-49BC-86AE-A0A055488C8F}"/>
    <cellStyle name="Comma [0] 2 3 2 2 2 4" xfId="3809" xr:uid="{49752D0A-22F0-4286-A0B3-E9B5D621BEB7}"/>
    <cellStyle name="Comma [0] 2 3 2 2 3" xfId="1460" xr:uid="{00000000-0005-0000-0000-0000E4000000}"/>
    <cellStyle name="Comma [0] 2 3 2 2 3 2" xfId="2197" xr:uid="{6DF057FB-44B6-4132-A6F8-9438AF33F551}"/>
    <cellStyle name="Comma [0] 2 3 2 2 3 2 2" xfId="4711" xr:uid="{A48C5C76-6E49-4521-8AB0-28CBC2325AB6}"/>
    <cellStyle name="Comma [0] 2 3 2 2 3 3" xfId="2936" xr:uid="{CF9A77B2-0754-4B7A-845C-9E6546150288}"/>
    <cellStyle name="Comma [0] 2 3 2 2 3 3 2" xfId="5442" xr:uid="{6207E154-6AEE-4BB6-8E53-10CECED1FFF8}"/>
    <cellStyle name="Comma [0] 2 3 2 2 3 4" xfId="3977" xr:uid="{2A4B4B6D-1CDE-40B0-A6A7-E9EFDF077C5C}"/>
    <cellStyle name="Comma [0] 2 3 2 2 4" xfId="1652" xr:uid="{73286C1C-E199-49F8-A60E-E3F633B17B9A}"/>
    <cellStyle name="Comma [0] 2 3 2 2 4 2" xfId="4166" xr:uid="{C5DA7794-7BC5-4AAE-9BCC-72C75040821D}"/>
    <cellStyle name="Comma [0] 2 3 2 2 5" xfId="2391" xr:uid="{A67FCEFF-4357-4EDE-B60C-0921DC4FF12B}"/>
    <cellStyle name="Comma [0] 2 3 2 2 5 2" xfId="4897" xr:uid="{85472EB8-DBAD-494E-B778-A48029EB5700}"/>
    <cellStyle name="Comma [0] 2 3 2 2 6" xfId="3432" xr:uid="{C35EAAA8-6920-48CB-A163-7565C4B9BC35}"/>
    <cellStyle name="Comma [0] 2 3 2 3" xfId="3088" xr:uid="{2687181B-9CE6-4A49-B545-03AAC6CEAAE2}"/>
    <cellStyle name="Comma [0] 2 3 3" xfId="829" xr:uid="{00000000-0005-0000-0000-0000E5000000}"/>
    <cellStyle name="Comma [0] 2 3 3 2" xfId="1232" xr:uid="{00000000-0005-0000-0000-0000E6000000}"/>
    <cellStyle name="Comma [0] 2 3 3 2 2" xfId="1969" xr:uid="{4F84749D-86E5-47FD-ADCC-8D5EB7764E9E}"/>
    <cellStyle name="Comma [0] 2 3 3 2 2 2" xfId="4483" xr:uid="{71A3D514-69B4-4FA7-9B39-F1F6007BFA1B}"/>
    <cellStyle name="Comma [0] 2 3 3 2 3" xfId="2708" xr:uid="{C25F663A-EA95-4267-8FC8-ACADF64ECBEF}"/>
    <cellStyle name="Comma [0] 2 3 3 2 3 2" xfId="5214" xr:uid="{99F01FA5-C81C-4A33-A66D-A5806C0B7C4D}"/>
    <cellStyle name="Comma [0] 2 3 3 2 4" xfId="3749" xr:uid="{DEA87E69-6742-4C0F-A26C-0AC375B08CF7}"/>
    <cellStyle name="Comma [0] 2 3 3 3" xfId="1400" xr:uid="{00000000-0005-0000-0000-0000E7000000}"/>
    <cellStyle name="Comma [0] 2 3 3 3 2" xfId="2137" xr:uid="{C6A87327-55D9-428A-AF9C-824E77875BCB}"/>
    <cellStyle name="Comma [0] 2 3 3 3 2 2" xfId="4651" xr:uid="{2697D873-D469-49FA-8EEC-2392CF450F1B}"/>
    <cellStyle name="Comma [0] 2 3 3 3 3" xfId="2876" xr:uid="{F04B7F4F-9032-4675-AA5D-5B76B13FE185}"/>
    <cellStyle name="Comma [0] 2 3 3 3 3 2" xfId="5382" xr:uid="{223F3F41-BE57-43D0-87E6-309D32C01275}"/>
    <cellStyle name="Comma [0] 2 3 3 3 4" xfId="3917" xr:uid="{196241DF-8EC6-43B5-8AAF-39F98A6712A3}"/>
    <cellStyle name="Comma [0] 2 3 3 4" xfId="1592" xr:uid="{F34F3D2E-81D2-402B-858E-D6981AA69129}"/>
    <cellStyle name="Comma [0] 2 3 3 4 2" xfId="4106" xr:uid="{4E3239FE-DB57-4460-9429-47CE64596E4B}"/>
    <cellStyle name="Comma [0] 2 3 3 5" xfId="2331" xr:uid="{4F1D624A-17B0-4D85-A589-C3B2E9728CC1}"/>
    <cellStyle name="Comma [0] 2 3 3 5 2" xfId="4837" xr:uid="{FF1D4699-11FB-45A6-AEB6-976E7B7BDB94}"/>
    <cellStyle name="Comma [0] 2 3 3 6" xfId="3372" xr:uid="{EAF6A7F5-CD8C-40E3-9785-84156C79F370}"/>
    <cellStyle name="Comma [0] 2 3 4" xfId="3049" xr:uid="{C10132CC-4A33-4321-8E35-980BC76B6682}"/>
    <cellStyle name="Comma [0] 2 4" xfId="794" xr:uid="{00000000-0005-0000-0000-0000E8000000}"/>
    <cellStyle name="Comma [0] 2 4 2" xfId="1197" xr:uid="{00000000-0005-0000-0000-0000E9000000}"/>
    <cellStyle name="Comma [0] 2 4 2 2" xfId="1934" xr:uid="{4312E69B-FB27-4292-A9D9-E478F69FFD61}"/>
    <cellStyle name="Comma [0] 2 4 2 2 2" xfId="4448" xr:uid="{75CE2ACF-4962-4ADE-906F-B43AF3888CB8}"/>
    <cellStyle name="Comma [0] 2 4 2 3" xfId="2673" xr:uid="{2B5B4C0E-A81F-454E-9BE7-8503E1BEF31D}"/>
    <cellStyle name="Comma [0] 2 4 2 3 2" xfId="5179" xr:uid="{9E573050-AD8D-46A5-BE3C-051D44190532}"/>
    <cellStyle name="Comma [0] 2 4 2 4" xfId="3714" xr:uid="{53EB664A-33E3-4402-883E-22C223190E93}"/>
    <cellStyle name="Comma [0] 2 4 3" xfId="1365" xr:uid="{00000000-0005-0000-0000-0000EA000000}"/>
    <cellStyle name="Comma [0] 2 4 3 2" xfId="2102" xr:uid="{96E986A5-1C44-4CD0-A9AA-66E584BBA582}"/>
    <cellStyle name="Comma [0] 2 4 3 2 2" xfId="4616" xr:uid="{7D30C2D2-AFFA-419C-8AA2-428B806A5DC4}"/>
    <cellStyle name="Comma [0] 2 4 3 3" xfId="2841" xr:uid="{A4FCE196-9D81-4521-ADD9-953C975B0D68}"/>
    <cellStyle name="Comma [0] 2 4 3 3 2" xfId="5347" xr:uid="{6A071B3A-5C70-4D19-A62F-4D43A4A45496}"/>
    <cellStyle name="Comma [0] 2 4 3 4" xfId="3882" xr:uid="{D359EB0E-11D5-411B-8C93-E3D20BE53E4A}"/>
    <cellStyle name="Comma [0] 2 4 4" xfId="1557" xr:uid="{5203FA5D-17B2-401E-A138-09062D3D52EA}"/>
    <cellStyle name="Comma [0] 2 4 4 2" xfId="4071" xr:uid="{EDA98A2D-270A-4FE3-BF27-783D2D840576}"/>
    <cellStyle name="Comma [0] 2 4 5" xfId="2296" xr:uid="{1BD64613-E9D1-4665-BBA4-A6D46DB28CFA}"/>
    <cellStyle name="Comma [0] 2 4 5 2" xfId="4802" xr:uid="{C1970897-FB59-4F6D-9E02-2FE278A5FF97}"/>
    <cellStyle name="Comma [0] 2 4 6" xfId="3337" xr:uid="{DD99C5B3-6AC6-4574-90EB-84A7F3F36CA3}"/>
    <cellStyle name="Comma [0] 2 4 7" xfId="5522" xr:uid="{AAD20997-FCF9-42BB-8A4E-50A418F03B3D}"/>
    <cellStyle name="Comma [0] 2 5" xfId="321" xr:uid="{00000000-0005-0000-0000-0000EB000000}"/>
    <cellStyle name="Comma [0] 2 5 2" xfId="2249" xr:uid="{ADF7772E-721C-4DCD-A17A-25C7C60F995B}"/>
    <cellStyle name="Comma [0] 2 5 2 2" xfId="4763" xr:uid="{3F287AEC-7FB0-4AC1-9DB3-A7973CC55FCD}"/>
    <cellStyle name="Comma [0] 2 5 3" xfId="3048" xr:uid="{A5512A75-96A9-43A6-9433-0BD546ED4B31}"/>
    <cellStyle name="Comma [0] 3" xfId="323" xr:uid="{00000000-0005-0000-0000-0000EC000000}"/>
    <cellStyle name="Comma [0] 3 2" xfId="82" xr:uid="{00000000-0005-0000-0000-0000ED000000}"/>
    <cellStyle name="Comma [0] 3 2 2" xfId="800" xr:uid="{00000000-0005-0000-0000-0000EE000000}"/>
    <cellStyle name="Comma [0] 3 2 2 2" xfId="1203" xr:uid="{00000000-0005-0000-0000-0000EF000000}"/>
    <cellStyle name="Comma [0] 3 2 2 2 2" xfId="1940" xr:uid="{4A07596D-D210-4F63-A07B-A26ADB72D833}"/>
    <cellStyle name="Comma [0] 3 2 2 2 2 2" xfId="4454" xr:uid="{D1EF764F-E8BC-43F3-A187-4762741D0D44}"/>
    <cellStyle name="Comma [0] 3 2 2 2 3" xfId="2679" xr:uid="{D687A490-7004-4C2F-8EE9-E0A5E852F30D}"/>
    <cellStyle name="Comma [0] 3 2 2 2 3 2" xfId="5185" xr:uid="{E7A8EC48-FD8D-4035-B3A8-BB8B9461BB10}"/>
    <cellStyle name="Comma [0] 3 2 2 2 4" xfId="3720" xr:uid="{7E5B8660-1C21-4154-830B-77A49C8A7BAD}"/>
    <cellStyle name="Comma [0] 3 2 2 3" xfId="1371" xr:uid="{00000000-0005-0000-0000-0000F0000000}"/>
    <cellStyle name="Comma [0] 3 2 2 3 2" xfId="2108" xr:uid="{74A2C7D3-F6B7-4E4D-8C0E-ACA78B1E55B1}"/>
    <cellStyle name="Comma [0] 3 2 2 3 2 2" xfId="4622" xr:uid="{78D61CC7-D984-481A-922C-C6ECB6440077}"/>
    <cellStyle name="Comma [0] 3 2 2 3 3" xfId="2847" xr:uid="{7A5E1947-E415-483B-AC7D-61D066656960}"/>
    <cellStyle name="Comma [0] 3 2 2 3 3 2" xfId="5353" xr:uid="{C812E7EC-087B-4E9C-8011-60E0B163BE9B}"/>
    <cellStyle name="Comma [0] 3 2 2 3 4" xfId="3888" xr:uid="{391D2FA3-51DE-4F52-ADB3-0BD00579BC46}"/>
    <cellStyle name="Comma [0] 3 2 2 4" xfId="1563" xr:uid="{9C338DF5-552C-4EAD-A0DB-F9870EE330F1}"/>
    <cellStyle name="Comma [0] 3 2 2 4 2" xfId="4077" xr:uid="{F9591BA2-B2E4-485A-A169-967834D3628B}"/>
    <cellStyle name="Comma [0] 3 2 2 5" xfId="2302" xr:uid="{B9A5B2AF-577A-4827-A202-D405A3338008}"/>
    <cellStyle name="Comma [0] 3 2 2 5 2" xfId="4808" xr:uid="{58A3D5BB-915A-465C-A64C-C77848D028B9}"/>
    <cellStyle name="Comma [0] 3 2 2 6" xfId="3343" xr:uid="{3DB5EC88-1375-4FBB-B9D3-121891512419}"/>
    <cellStyle name="Comma [0] 3 2 2 7" xfId="5534" xr:uid="{DE08B77F-6DC6-4C4F-81C1-6CCF0BD6A8A2}"/>
    <cellStyle name="Comma [0] 3 2 3" xfId="3012" xr:uid="{FC68BBE8-00AE-40FD-9A5C-CC07D05A840D}"/>
    <cellStyle name="Comma [0] 3 3" xfId="799" xr:uid="{00000000-0005-0000-0000-0000F1000000}"/>
    <cellStyle name="Comma [0] 3 3 2" xfId="1202" xr:uid="{00000000-0005-0000-0000-0000F2000000}"/>
    <cellStyle name="Comma [0] 3 3 2 2" xfId="1939" xr:uid="{A197CC9B-6077-46C7-B0B5-51311DEC374E}"/>
    <cellStyle name="Comma [0] 3 3 2 2 2" xfId="4453" xr:uid="{A405530A-9AE6-4F7E-91B4-A0981A73D7BE}"/>
    <cellStyle name="Comma [0] 3 3 2 3" xfId="2678" xr:uid="{97ED4B23-259F-4D7D-AD26-E1FB77B0BD6E}"/>
    <cellStyle name="Comma [0] 3 3 2 3 2" xfId="5184" xr:uid="{DA981F42-0C9F-4199-8520-682686FBF172}"/>
    <cellStyle name="Comma [0] 3 3 2 4" xfId="3719" xr:uid="{CFDCCD39-10B3-4016-A7FD-AA0B4E1A838F}"/>
    <cellStyle name="Comma [0] 3 3 3" xfId="1370" xr:uid="{00000000-0005-0000-0000-0000F3000000}"/>
    <cellStyle name="Comma [0] 3 3 3 2" xfId="2107" xr:uid="{90E8B27F-BCC4-4210-9702-121307CDAB87}"/>
    <cellStyle name="Comma [0] 3 3 3 2 2" xfId="4621" xr:uid="{CC17CC90-5BBA-4ADB-A10E-AE97E6C81EE7}"/>
    <cellStyle name="Comma [0] 3 3 3 3" xfId="2846" xr:uid="{AAA58D56-EF57-4DF6-B9EB-0C711B30461B}"/>
    <cellStyle name="Comma [0] 3 3 3 3 2" xfId="5352" xr:uid="{8677D9ED-B8C6-477C-B453-672E4C3BDFEB}"/>
    <cellStyle name="Comma [0] 3 3 3 4" xfId="3887" xr:uid="{16086908-05D4-426E-9F81-3AC8BB379765}"/>
    <cellStyle name="Comma [0] 3 3 4" xfId="1562" xr:uid="{E977C7BD-E6A6-4978-BB38-1BF4DF8B7F59}"/>
    <cellStyle name="Comma [0] 3 3 4 2" xfId="4076" xr:uid="{30138111-C887-4701-9EAD-B2EC3C48AEE8}"/>
    <cellStyle name="Comma [0] 3 3 5" xfId="2301" xr:uid="{1B1909BA-4904-4BB4-9353-13A1D94E4678}"/>
    <cellStyle name="Comma [0] 3 3 5 2" xfId="4807" xr:uid="{87A8420C-D454-4390-A527-54B1C1C8FAE8}"/>
    <cellStyle name="Comma [0] 3 3 6" xfId="3342" xr:uid="{E772F9DC-1B34-4060-B9A4-8FA55679D613}"/>
    <cellStyle name="Comma [0] 3 4" xfId="3050" xr:uid="{938338D8-3453-4466-B35D-7E83B6C8B5A3}"/>
    <cellStyle name="Comma [0] 4" xfId="324" xr:uid="{00000000-0005-0000-0000-0000F4000000}"/>
    <cellStyle name="Comma [0] 4 2" xfId="511" xr:uid="{00000000-0005-0000-0000-0000F5000000}"/>
    <cellStyle name="Comma [0] 4 2 2" xfId="833" xr:uid="{00000000-0005-0000-0000-0000F6000000}"/>
    <cellStyle name="Comma [0] 4 2 2 2" xfId="1236" xr:uid="{00000000-0005-0000-0000-0000F7000000}"/>
    <cellStyle name="Comma [0] 4 2 2 2 2" xfId="1973" xr:uid="{BB350132-5E33-4D11-814F-AF2DC2527189}"/>
    <cellStyle name="Comma [0] 4 2 2 2 2 2" xfId="4487" xr:uid="{730379BD-30DC-4E07-B631-3B461A6CD258}"/>
    <cellStyle name="Comma [0] 4 2 2 2 3" xfId="2712" xr:uid="{5FA79B7E-2476-41E1-ADAF-4852307B1CC1}"/>
    <cellStyle name="Comma [0] 4 2 2 2 3 2" xfId="5218" xr:uid="{0E1517F3-E4AA-4630-B42D-14203A45F62C}"/>
    <cellStyle name="Comma [0] 4 2 2 2 4" xfId="3753" xr:uid="{73012FA1-EA49-48A3-9FA2-E1B8DFD0D8FA}"/>
    <cellStyle name="Comma [0] 4 2 2 3" xfId="1404" xr:uid="{00000000-0005-0000-0000-0000F8000000}"/>
    <cellStyle name="Comma [0] 4 2 2 3 2" xfId="2141" xr:uid="{F3BBDE4F-3DFB-4638-8D48-F2242963EE5E}"/>
    <cellStyle name="Comma [0] 4 2 2 3 2 2" xfId="4655" xr:uid="{DAD28661-56CA-4745-A9D6-6719332815C7}"/>
    <cellStyle name="Comma [0] 4 2 2 3 3" xfId="2880" xr:uid="{183CDBCD-5A25-4075-B355-D22D7EB10F56}"/>
    <cellStyle name="Comma [0] 4 2 2 3 3 2" xfId="5386" xr:uid="{A8523BA4-EFA0-42D6-A40A-EBC12B5F9372}"/>
    <cellStyle name="Comma [0] 4 2 2 3 4" xfId="3921" xr:uid="{9C9F8CEA-3FDF-4609-B55E-0F8BFFF009A9}"/>
    <cellStyle name="Comma [0] 4 2 2 4" xfId="1596" xr:uid="{70B12C4E-6296-4430-BF5D-1294F074C775}"/>
    <cellStyle name="Comma [0] 4 2 2 4 2" xfId="4110" xr:uid="{D4FBCA73-DD9E-4737-B837-77A07F15557C}"/>
    <cellStyle name="Comma [0] 4 2 2 5" xfId="2335" xr:uid="{EE4C7ADA-AF22-4F76-B20A-902BF2209AD8}"/>
    <cellStyle name="Comma [0] 4 2 2 5 2" xfId="4841" xr:uid="{CE6C1DA9-84F8-4F40-B44A-8845F3E875CC}"/>
    <cellStyle name="Comma [0] 4 2 2 6" xfId="3376" xr:uid="{E0929E41-B3B9-42F8-A793-FFBC8090C9AE}"/>
    <cellStyle name="Comma [0] 4 2 3" xfId="3087" xr:uid="{717D9A5B-9085-4CDC-8116-F0181C4B595A}"/>
    <cellStyle name="Comma [0] 4 3" xfId="801" xr:uid="{00000000-0005-0000-0000-0000F9000000}"/>
    <cellStyle name="Comma [0] 4 3 2" xfId="1204" xr:uid="{00000000-0005-0000-0000-0000FA000000}"/>
    <cellStyle name="Comma [0] 4 3 2 2" xfId="1941" xr:uid="{A0DAEE74-DC97-46EC-8B06-26BF941DE9A5}"/>
    <cellStyle name="Comma [0] 4 3 2 2 2" xfId="4455" xr:uid="{204E74B2-B34F-40E3-B476-871AC34599D1}"/>
    <cellStyle name="Comma [0] 4 3 2 3" xfId="2680" xr:uid="{94F06526-484E-4818-853F-57FB5FFDC45D}"/>
    <cellStyle name="Comma [0] 4 3 2 3 2" xfId="5186" xr:uid="{C9DA890C-BCBD-4298-A163-39FB946FD7A3}"/>
    <cellStyle name="Comma [0] 4 3 2 4" xfId="3721" xr:uid="{5982D116-41EA-44A8-BD4A-B1FE5B26D1D3}"/>
    <cellStyle name="Comma [0] 4 3 3" xfId="1372" xr:uid="{00000000-0005-0000-0000-0000FB000000}"/>
    <cellStyle name="Comma [0] 4 3 3 2" xfId="2109" xr:uid="{A41A5019-359D-4397-A6F3-B8F6C54C633F}"/>
    <cellStyle name="Comma [0] 4 3 3 2 2" xfId="4623" xr:uid="{5CAC192A-1678-4883-8CE8-510184F4831F}"/>
    <cellStyle name="Comma [0] 4 3 3 3" xfId="2848" xr:uid="{D9A95E37-9653-4FAB-9269-E7FA64285A7E}"/>
    <cellStyle name="Comma [0] 4 3 3 3 2" xfId="5354" xr:uid="{02AEEBB5-7315-4D91-A0D6-88894071BC3F}"/>
    <cellStyle name="Comma [0] 4 3 3 4" xfId="3889" xr:uid="{A840B4B9-A971-46B4-8ED3-8576AA7B02E8}"/>
    <cellStyle name="Comma [0] 4 3 4" xfId="1564" xr:uid="{64155667-C3DA-4691-92E4-A5700B8459AD}"/>
    <cellStyle name="Comma [0] 4 3 4 2" xfId="4078" xr:uid="{4A2BEEFC-CA32-433A-90EC-F735E55ED55E}"/>
    <cellStyle name="Comma [0] 4 3 5" xfId="2303" xr:uid="{63C3F74D-0182-431F-991B-7E340B0450B6}"/>
    <cellStyle name="Comma [0] 4 3 5 2" xfId="4809" xr:uid="{E5E2C366-FDF3-40CF-BC9C-800E19412C02}"/>
    <cellStyle name="Comma [0] 4 3 6" xfId="3344" xr:uid="{7FC0B3C2-694A-4A50-AFB6-805D75108E7C}"/>
    <cellStyle name="Comma [0] 4 4" xfId="3051" xr:uid="{F95BFBFC-C990-4997-A9E9-CEA8181F237F}"/>
    <cellStyle name="Comma [0] 5" xfId="325" xr:uid="{00000000-0005-0000-0000-0000FC000000}"/>
    <cellStyle name="Comma [0] 5 2" xfId="797" xr:uid="{00000000-0005-0000-0000-0000FD000000}"/>
    <cellStyle name="Comma [0] 5 2 2" xfId="1200" xr:uid="{00000000-0005-0000-0000-0000FE000000}"/>
    <cellStyle name="Comma [0] 5 2 2 2" xfId="1937" xr:uid="{ADE6FFFD-4377-43AA-A8A4-3378E63F8BA5}"/>
    <cellStyle name="Comma [0] 5 2 2 2 2" xfId="4451" xr:uid="{CA84BAD4-06E7-41D0-9B93-ED79C2EBC70E}"/>
    <cellStyle name="Comma [0] 5 2 2 3" xfId="2676" xr:uid="{6F5BA3D5-B7AC-415A-8708-08D78064C96F}"/>
    <cellStyle name="Comma [0] 5 2 2 3 2" xfId="5182" xr:uid="{75E0FB50-EBC7-46ED-9A23-5F12C8BFA15F}"/>
    <cellStyle name="Comma [0] 5 2 2 4" xfId="3717" xr:uid="{8F64C0D7-B5E6-4575-81C0-AD676BB684FC}"/>
    <cellStyle name="Comma [0] 5 2 3" xfId="1368" xr:uid="{00000000-0005-0000-0000-0000FF000000}"/>
    <cellStyle name="Comma [0] 5 2 3 2" xfId="2105" xr:uid="{995F1317-2004-46AA-8FF2-BD89FE571403}"/>
    <cellStyle name="Comma [0] 5 2 3 2 2" xfId="4619" xr:uid="{9AF90019-E2EB-4995-B5CB-7EB46E165B50}"/>
    <cellStyle name="Comma [0] 5 2 3 3" xfId="2844" xr:uid="{0E4A380F-26CA-43D3-8073-35CF2404FBF1}"/>
    <cellStyle name="Comma [0] 5 2 3 3 2" xfId="5350" xr:uid="{CDB740C0-2BAB-4BE4-92E0-0948DA1DB218}"/>
    <cellStyle name="Comma [0] 5 2 3 4" xfId="3885" xr:uid="{0A34101D-C35C-4905-AF7A-96DCD4DBF4E9}"/>
    <cellStyle name="Comma [0] 5 2 4" xfId="1560" xr:uid="{A6DBE08C-A6B0-4AE7-95EB-BB01B2BE55FB}"/>
    <cellStyle name="Comma [0] 5 2 4 2" xfId="4074" xr:uid="{4F0B7C8E-59AA-4DB8-ABC6-681DFCA8096A}"/>
    <cellStyle name="Comma [0] 5 2 5" xfId="2299" xr:uid="{6B099A7B-6879-4370-AC8A-4C3DF8758FCA}"/>
    <cellStyle name="Comma [0] 5 2 5 2" xfId="4805" xr:uid="{4C5676C1-9ED5-4353-AB45-A2F80B309783}"/>
    <cellStyle name="Comma [0] 5 2 6" xfId="3340" xr:uid="{A5276BC1-A6F2-45B2-A780-552780D556C1}"/>
    <cellStyle name="Comma [0] 5 3" xfId="3052" xr:uid="{821C5000-1AA8-479E-B1FA-84080033DE64}"/>
    <cellStyle name="Comma [0] 6" xfId="499" xr:uid="{00000000-0005-0000-0000-000000010000}"/>
    <cellStyle name="Comma [0] 6 2" xfId="887" xr:uid="{00000000-0005-0000-0000-000001010000}"/>
    <cellStyle name="Comma [0] 6 2 2" xfId="1285" xr:uid="{00000000-0005-0000-0000-000002010000}"/>
    <cellStyle name="Comma [0] 6 2 2 2" xfId="2022" xr:uid="{FA482DEA-D56A-444D-9B31-335AF6C1CE26}"/>
    <cellStyle name="Comma [0] 6 2 2 2 2" xfId="4536" xr:uid="{B4B74385-4ED1-48CF-AB3E-40BBA38F6363}"/>
    <cellStyle name="Comma [0] 6 2 2 3" xfId="2761" xr:uid="{3C8A4C8F-64D5-4924-9FF6-54941AD95CDA}"/>
    <cellStyle name="Comma [0] 6 2 2 3 2" xfId="5267" xr:uid="{779FEB69-A13F-4500-B16C-0BABBA671B73}"/>
    <cellStyle name="Comma [0] 6 2 2 4" xfId="3802" xr:uid="{7BC36C72-3C96-43DF-A74D-9865E0C6D77C}"/>
    <cellStyle name="Comma [0] 6 2 3" xfId="1453" xr:uid="{00000000-0005-0000-0000-000003010000}"/>
    <cellStyle name="Comma [0] 6 2 3 2" xfId="2190" xr:uid="{CA147448-2BEB-45CD-A966-604F6C76BA2E}"/>
    <cellStyle name="Comma [0] 6 2 3 2 2" xfId="4704" xr:uid="{8A553AE6-BFD8-4420-8167-FD4262674617}"/>
    <cellStyle name="Comma [0] 6 2 3 3" xfId="2929" xr:uid="{24651DCF-E3DE-4AE8-BE38-24F5A348DD53}"/>
    <cellStyle name="Comma [0] 6 2 3 3 2" xfId="5435" xr:uid="{03E0BB06-D6C6-4518-9A8D-A28A96F82C51}"/>
    <cellStyle name="Comma [0] 6 2 3 4" xfId="3970" xr:uid="{B5B42590-4812-48F8-BF1C-76D00324757C}"/>
    <cellStyle name="Comma [0] 6 2 4" xfId="1645" xr:uid="{E2DCE8C5-D228-4385-B6B8-3C3979A60F3D}"/>
    <cellStyle name="Comma [0] 6 2 4 2" xfId="4159" xr:uid="{30261E53-5575-4C3F-9FC7-8B208ED61F7D}"/>
    <cellStyle name="Comma [0] 6 2 5" xfId="2384" xr:uid="{80C9C9DA-57ED-45CE-8E1B-61AC65513A05}"/>
    <cellStyle name="Comma [0] 6 2 5 2" xfId="4890" xr:uid="{E6AA2051-9A9D-447B-80FD-10243352F235}"/>
    <cellStyle name="Comma [0] 6 2 6" xfId="3425" xr:uid="{892012BB-5582-4D43-AA44-B730CE83430D}"/>
    <cellStyle name="Comma [0] 6 3" xfId="3077" xr:uid="{F95387A6-0AAC-4AA2-8344-2DD57C5976CC}"/>
    <cellStyle name="Comma [0] 7" xfId="771" xr:uid="{00000000-0005-0000-0000-000004010000}"/>
    <cellStyle name="Comma [0] 7 2" xfId="1178" xr:uid="{00000000-0005-0000-0000-000005010000}"/>
    <cellStyle name="Comma [0] 7 2 2" xfId="1915" xr:uid="{2DD41076-1EB8-4D2C-B49E-71238231FA46}"/>
    <cellStyle name="Comma [0] 7 2 2 2" xfId="4429" xr:uid="{EE4C6557-AD17-4007-9CE5-9B14C0CF8210}"/>
    <cellStyle name="Comma [0] 7 2 3" xfId="2654" xr:uid="{0B559757-D629-4494-A5A7-6C954107607F}"/>
    <cellStyle name="Comma [0] 7 2 3 2" xfId="5160" xr:uid="{88D4A721-1A05-4C0E-A51F-513A7AE698F1}"/>
    <cellStyle name="Comma [0] 7 2 4" xfId="3695" xr:uid="{12A029A1-FD67-40D3-B753-47F57531564F}"/>
    <cellStyle name="Comma [0] 7 3" xfId="1346" xr:uid="{00000000-0005-0000-0000-000006010000}"/>
    <cellStyle name="Comma [0] 7 3 2" xfId="2083" xr:uid="{88607EA5-7BDA-4100-9009-B6B676CE9610}"/>
    <cellStyle name="Comma [0] 7 3 2 2" xfId="4597" xr:uid="{5EBD1BAE-BC0D-469B-9BC8-3B03F90C01DF}"/>
    <cellStyle name="Comma [0] 7 3 3" xfId="2822" xr:uid="{7B378389-293A-43F6-9578-6F039E61611D}"/>
    <cellStyle name="Comma [0] 7 3 3 2" xfId="5328" xr:uid="{B5B785DF-D289-48EF-A1B0-4FC17641D183}"/>
    <cellStyle name="Comma [0] 7 3 4" xfId="3863" xr:uid="{BAC1C937-C312-4026-A368-14F333A2721A}"/>
    <cellStyle name="Comma [0] 7 4" xfId="1538" xr:uid="{CBE4EE8E-FA9B-4B6A-9B77-DEF2661703CA}"/>
    <cellStyle name="Comma [0] 7 4 2" xfId="4052" xr:uid="{C9C54412-A601-45AE-A9D5-85055FECB082}"/>
    <cellStyle name="Comma [0] 7 5" xfId="2277" xr:uid="{96C9029C-90A9-4494-BAF9-0E5A01ADD214}"/>
    <cellStyle name="Comma [0] 7 5 2" xfId="4783" xr:uid="{AEF01A5D-0FCC-4EBA-A22D-BE6BD456A40C}"/>
    <cellStyle name="Comma [0] 7 6" xfId="3318" xr:uid="{AC1FB470-9612-4421-A100-D74241BCE12C}"/>
    <cellStyle name="Comma [0] 7 7" xfId="5520" xr:uid="{25399295-D13E-478A-B921-E2EE937A3758}"/>
    <cellStyle name="Comma [0] 8" xfId="921" xr:uid="{00000000-0005-0000-0000-000007010000}"/>
    <cellStyle name="Comma [0] 8 2" xfId="1318" xr:uid="{00000000-0005-0000-0000-000008010000}"/>
    <cellStyle name="Comma [0] 8 2 2" xfId="2055" xr:uid="{7D896910-49BA-4BE7-B64F-B0B30116F53A}"/>
    <cellStyle name="Comma [0] 8 2 2 2" xfId="4569" xr:uid="{8D219E2C-4732-4350-84F5-F2D5DA90045C}"/>
    <cellStyle name="Comma [0] 8 2 3" xfId="2794" xr:uid="{FE427DEC-0093-496A-8AF2-EE6869AC5956}"/>
    <cellStyle name="Comma [0] 8 2 3 2" xfId="5300" xr:uid="{1B8E19BD-150A-47E4-802F-0A7E2350696E}"/>
    <cellStyle name="Comma [0] 8 2 4" xfId="3835" xr:uid="{988961C6-00B5-43E0-8D51-D322C661745D}"/>
    <cellStyle name="Comma [0] 8 3" xfId="1486" xr:uid="{00000000-0005-0000-0000-000009010000}"/>
    <cellStyle name="Comma [0] 8 3 2" xfId="2223" xr:uid="{6A1A873A-4C60-4A87-BABB-ECEA68715356}"/>
    <cellStyle name="Comma [0] 8 3 2 2" xfId="4737" xr:uid="{8B8798AE-0660-4A32-9523-0D3B891816AC}"/>
    <cellStyle name="Comma [0] 8 3 3" xfId="2962" xr:uid="{492D70A7-3493-450A-A0BD-75A8743054B9}"/>
    <cellStyle name="Comma [0] 8 3 3 2" xfId="5468" xr:uid="{A9B6606E-AE9A-4863-A18D-A2C879D4C5B5}"/>
    <cellStyle name="Comma [0] 8 3 4" xfId="4003" xr:uid="{CF9A2D3D-D5A8-4582-83FB-A7425DE0E5B6}"/>
    <cellStyle name="Comma [0] 8 4" xfId="1678" xr:uid="{75ABA1FD-D4D1-496C-A9F3-E947FA089880}"/>
    <cellStyle name="Comma [0] 8 4 2" xfId="4192" xr:uid="{E91A7038-2457-44F5-8765-5C2A50B1E43F}"/>
    <cellStyle name="Comma [0] 8 5" xfId="2417" xr:uid="{EDCCFA04-0C88-4260-AAED-23C95E1F75AA}"/>
    <cellStyle name="Comma [0] 8 5 2" xfId="4923" xr:uid="{EA3E0205-242F-4F38-A80E-2BA532E9781C}"/>
    <cellStyle name="Comma [0] 8 6" xfId="3458" xr:uid="{5DF63501-9ED0-4433-9DC9-241B3885C485}"/>
    <cellStyle name="Comma [0] 8 7" xfId="5538" xr:uid="{6ACEED05-30D0-484F-B086-06464C92CD08}"/>
    <cellStyle name="Comma [0] 9" xfId="924" xr:uid="{00000000-0005-0000-0000-00000A010000}"/>
    <cellStyle name="Comma [0] 9 2" xfId="1320" xr:uid="{00000000-0005-0000-0000-00000B010000}"/>
    <cellStyle name="Comma [0] 9 2 2" xfId="2057" xr:uid="{5EEFFE18-127C-4666-BD54-B5F096B40EC6}"/>
    <cellStyle name="Comma [0] 9 2 2 2" xfId="4571" xr:uid="{CAA4E512-63ED-491A-84F4-9DFE6CB29BDE}"/>
    <cellStyle name="Comma [0] 9 2 3" xfId="2796" xr:uid="{437EE014-69CF-4273-86B6-5131162BB6E0}"/>
    <cellStyle name="Comma [0] 9 2 3 2" xfId="5302" xr:uid="{BCBB2283-9832-4229-97B6-421DC12F8D54}"/>
    <cellStyle name="Comma [0] 9 2 4" xfId="3837" xr:uid="{1BB16C2A-30BF-4CCD-9F27-2CF1C9EE042E}"/>
    <cellStyle name="Comma [0] 9 3" xfId="1488" xr:uid="{00000000-0005-0000-0000-00000C010000}"/>
    <cellStyle name="Comma [0] 9 3 2" xfId="2225" xr:uid="{4F58D482-9BA7-48E8-92CC-C24CE706414D}"/>
    <cellStyle name="Comma [0] 9 3 2 2" xfId="4739" xr:uid="{F345BA54-8CBF-4896-B361-B44404015DEF}"/>
    <cellStyle name="Comma [0] 9 3 3" xfId="2964" xr:uid="{CA06ABC5-2119-4F2A-87E2-CA3430E2C992}"/>
    <cellStyle name="Comma [0] 9 3 3 2" xfId="5470" xr:uid="{F07796B5-0D91-4ADB-B5E4-625A7A020DB9}"/>
    <cellStyle name="Comma [0] 9 3 4" xfId="4005" xr:uid="{43CE21DA-A11D-4D4E-BCC1-25BEDF3F8985}"/>
    <cellStyle name="Comma [0] 9 4" xfId="1680" xr:uid="{11308E7F-FA20-425A-980B-08DF59ABED1F}"/>
    <cellStyle name="Comma [0] 9 4 2" xfId="4194" xr:uid="{718DEB88-A832-40A2-9276-20F01918B0AB}"/>
    <cellStyle name="Comma [0] 9 5" xfId="2419" xr:uid="{F5C78CAF-BAC2-4859-B4C6-565DD5C851E4}"/>
    <cellStyle name="Comma [0] 9 5 2" xfId="4925" xr:uid="{E6E5DE3B-A56E-46FB-B4FD-B1733E8EB358}"/>
    <cellStyle name="Comma [0] 9 6" xfId="3460" xr:uid="{CD2D815A-F186-4A85-9403-F107D7F75724}"/>
    <cellStyle name="Comma [0] 9 7" xfId="5595" xr:uid="{FBB51674-78C1-4428-93CC-9E0BE866AD12}"/>
    <cellStyle name="Comma 10" xfId="16" xr:uid="{00000000-0005-0000-0000-00000D010000}"/>
    <cellStyle name="Comma 10 2" xfId="115" xr:uid="{00000000-0005-0000-0000-00000E010000}"/>
    <cellStyle name="Comma 10 2 2" xfId="854" xr:uid="{00000000-0005-0000-0000-00000F010000}"/>
    <cellStyle name="Comma 10 2 2 2" xfId="1257" xr:uid="{00000000-0005-0000-0000-000010010000}"/>
    <cellStyle name="Comma 10 2 2 2 2" xfId="1994" xr:uid="{52E7857F-601C-42D2-A55C-3F420E7F22E1}"/>
    <cellStyle name="Comma 10 2 2 2 2 2" xfId="4508" xr:uid="{E9684921-403B-410D-B42C-9FE95D991D29}"/>
    <cellStyle name="Comma 10 2 2 2 3" xfId="2733" xr:uid="{B71F5256-6256-4AF9-AEA9-FDAA5EDB2119}"/>
    <cellStyle name="Comma 10 2 2 2 3 2" xfId="5239" xr:uid="{72E3428B-5EC3-4891-B603-8D8F3D778090}"/>
    <cellStyle name="Comma 10 2 2 2 4" xfId="3774" xr:uid="{C1730110-916A-478C-8E28-439E9C0033C8}"/>
    <cellStyle name="Comma 10 2 2 3" xfId="1425" xr:uid="{00000000-0005-0000-0000-000011010000}"/>
    <cellStyle name="Comma 10 2 2 3 2" xfId="2162" xr:uid="{6B133D92-9914-488C-B27A-3EB158BE0A52}"/>
    <cellStyle name="Comma 10 2 2 3 2 2" xfId="4676" xr:uid="{56367C49-0A23-4AD6-A6D4-9A6B1F27E0B7}"/>
    <cellStyle name="Comma 10 2 2 3 3" xfId="2901" xr:uid="{E429AE24-A61B-44B4-9BEC-68C9CE70D735}"/>
    <cellStyle name="Comma 10 2 2 3 3 2" xfId="5407" xr:uid="{ABAB7D69-631D-4C4E-954A-7B7FB7656BAC}"/>
    <cellStyle name="Comma 10 2 2 3 4" xfId="3942" xr:uid="{63E1B6CC-3A71-4420-B8AA-BB016DFEC0FA}"/>
    <cellStyle name="Comma 10 2 2 4" xfId="1617" xr:uid="{BE222CDA-3B80-4B25-A25E-35111DAEBC4B}"/>
    <cellStyle name="Comma 10 2 2 4 2" xfId="4131" xr:uid="{97372BC0-59F3-4574-BF01-5501FB73DD66}"/>
    <cellStyle name="Comma 10 2 2 5" xfId="2356" xr:uid="{1CD4AF91-81BF-4AE7-8106-15DDDD9CDB9B}"/>
    <cellStyle name="Comma 10 2 2 5 2" xfId="4862" xr:uid="{543492D4-4743-40DD-9E79-7912A37B9CE7}"/>
    <cellStyle name="Comma 10 2 2 6" xfId="3397" xr:uid="{F0C17975-B50E-4CB3-A36B-1AA02269F968}"/>
    <cellStyle name="Comma 10 2 2 7" xfId="5596" xr:uid="{936E8A03-854B-4962-A1A7-309085F73E21}"/>
    <cellStyle name="Comma 10 2 3" xfId="3015" xr:uid="{63B9DC04-77F8-4FCE-B58D-B4BB6FBE70AE}"/>
    <cellStyle name="Comma 10 3" xfId="802" xr:uid="{00000000-0005-0000-0000-000012010000}"/>
    <cellStyle name="Comma 10 3 2" xfId="1205" xr:uid="{00000000-0005-0000-0000-000013010000}"/>
    <cellStyle name="Comma 10 3 2 2" xfId="1942" xr:uid="{D4F5524F-09E1-4792-BDC7-506FDE11F4CA}"/>
    <cellStyle name="Comma 10 3 2 2 2" xfId="4456" xr:uid="{AF4F7149-A9BC-4F29-81C8-A2C00BC68E56}"/>
    <cellStyle name="Comma 10 3 2 3" xfId="2681" xr:uid="{C57AE79F-6482-402A-ADA3-48BCEE8B7821}"/>
    <cellStyle name="Comma 10 3 2 3 2" xfId="5187" xr:uid="{EE6EC77B-9F9F-46A3-9A3C-AD339498E889}"/>
    <cellStyle name="Comma 10 3 2 4" xfId="3722" xr:uid="{4713A000-E930-41B4-830D-4FF90623E450}"/>
    <cellStyle name="Comma 10 3 3" xfId="1373" xr:uid="{00000000-0005-0000-0000-000014010000}"/>
    <cellStyle name="Comma 10 3 3 2" xfId="2110" xr:uid="{84F46655-E257-433D-88B3-32D8D95C0D5E}"/>
    <cellStyle name="Comma 10 3 3 2 2" xfId="4624" xr:uid="{778DEFB6-E67A-4B3C-A602-4B68260640C4}"/>
    <cellStyle name="Comma 10 3 3 3" xfId="2849" xr:uid="{3815102D-86E8-4EDE-8686-A46B5F80CC59}"/>
    <cellStyle name="Comma 10 3 3 3 2" xfId="5355" xr:uid="{E2EB291B-C904-4EE2-9424-B3CD923B3396}"/>
    <cellStyle name="Comma 10 3 3 4" xfId="3890" xr:uid="{AEC23CAF-5726-4E9F-9308-AE038AED3E44}"/>
    <cellStyle name="Comma 10 3 4" xfId="1565" xr:uid="{0EE78D32-13AE-43E3-885E-49052837ABFD}"/>
    <cellStyle name="Comma 10 3 4 2" xfId="4079" xr:uid="{1A9BD914-9BB3-4B58-B968-02319FC45547}"/>
    <cellStyle name="Comma 10 3 5" xfId="2304" xr:uid="{9D1DFC96-40B7-4F9D-B1A3-30410F1C16EC}"/>
    <cellStyle name="Comma 10 3 5 2" xfId="4810" xr:uid="{FE9B1DC4-3065-427C-BD6E-52248AAA35A3}"/>
    <cellStyle name="Comma 10 3 6" xfId="3345" xr:uid="{C7F83AD7-BA88-4829-9AEB-EA6A911A086E}"/>
    <cellStyle name="Comma 10 3 7" xfId="5527" xr:uid="{2A295061-D92D-4F0D-B16E-97E353175B35}"/>
    <cellStyle name="Comma 10 4" xfId="1511" xr:uid="{00000000-0005-0000-0000-000015010000}"/>
    <cellStyle name="Comma 10 4 2" xfId="2247" xr:uid="{23A488C8-D3D8-41BB-9799-5E026843D288}"/>
    <cellStyle name="Comma 10 4 2 2" xfId="4761" xr:uid="{2BCFD406-F608-40BA-BD77-660C6F869F6E}"/>
    <cellStyle name="Comma 10 4 3" xfId="2986" xr:uid="{62D0F07D-5B9A-4BEF-91B5-678C25D19099}"/>
    <cellStyle name="Comma 10 4 3 2" xfId="5492" xr:uid="{3C36BF8D-F65D-4C8F-9EBC-1ED97B6F64D3}"/>
    <cellStyle name="Comma 10 4 4" xfId="4027" xr:uid="{4DE3A8C3-1AE5-4819-BA0F-247741B6406D}"/>
    <cellStyle name="Comma 10 5" xfId="65" xr:uid="{00000000-0005-0000-0000-000016010000}"/>
    <cellStyle name="Comma 10 5 2" xfId="3005" xr:uid="{8C67C78C-8D7D-40BA-B6F7-ED11A147D7AA}"/>
    <cellStyle name="Comma 100" xfId="1529" xr:uid="{00000000-0005-0000-0000-000017010000}"/>
    <cellStyle name="Comma 100 2" xfId="4043" xr:uid="{BE7DB263-982B-4302-B459-196C2ACF4C03}"/>
    <cellStyle name="Comma 101" xfId="1520" xr:uid="{00000000-0005-0000-0000-000018010000}"/>
    <cellStyle name="Comma 101 2" xfId="4034" xr:uid="{FC005C34-C37F-4F0E-8591-D43D4A89B95D}"/>
    <cellStyle name="Comma 102" xfId="1517" xr:uid="{00000000-0005-0000-0000-000019010000}"/>
    <cellStyle name="Comma 102 2" xfId="4031" xr:uid="{8B4F2D04-9204-4AA1-9214-E365655F2868}"/>
    <cellStyle name="Comma 103" xfId="1519" xr:uid="{00000000-0005-0000-0000-00001A010000}"/>
    <cellStyle name="Comma 103 2" xfId="4033" xr:uid="{5DF49680-471B-43A2-A3ED-574F31AD192D}"/>
    <cellStyle name="Comma 104" xfId="1523" xr:uid="{00000000-0005-0000-0000-00001B010000}"/>
    <cellStyle name="Comma 104 2" xfId="4037" xr:uid="{81E3E1DF-C135-4459-8AD6-3AB9CD4D4A80}"/>
    <cellStyle name="Comma 105" xfId="1531" xr:uid="{00000000-0005-0000-0000-00001C010000}"/>
    <cellStyle name="Comma 105 2" xfId="4045" xr:uid="{59FC8384-B7C7-41ED-9C2E-D2F62E61DCB9}"/>
    <cellStyle name="Comma 106" xfId="1515" xr:uid="{00000000-0005-0000-0000-00001D010000}"/>
    <cellStyle name="Comma 106 2" xfId="4029" xr:uid="{FB241EE9-24C2-4855-B8A9-0AFC1224638C}"/>
    <cellStyle name="Comma 107" xfId="1518" xr:uid="{00000000-0005-0000-0000-00001E010000}"/>
    <cellStyle name="Comma 107 2" xfId="4032" xr:uid="{D7A60124-09E6-4413-AAC1-C4F2AB063FC5}"/>
    <cellStyle name="Comma 108" xfId="1527" xr:uid="{00000000-0005-0000-0000-00001F010000}"/>
    <cellStyle name="Comma 108 2" xfId="4041" xr:uid="{D513DB0D-8F66-4269-AB18-40A0E9D3F52F}"/>
    <cellStyle name="Comma 109" xfId="1521" xr:uid="{00000000-0005-0000-0000-000020010000}"/>
    <cellStyle name="Comma 109 2" xfId="4035" xr:uid="{34820635-502F-4735-887F-1CB65D2AFBC2}"/>
    <cellStyle name="Comma 11" xfId="116" xr:uid="{00000000-0005-0000-0000-000021010000}"/>
    <cellStyle name="Comma 11 2" xfId="117" xr:uid="{00000000-0005-0000-0000-000022010000}"/>
    <cellStyle name="Comma 11 2 2" xfId="855" xr:uid="{00000000-0005-0000-0000-000023010000}"/>
    <cellStyle name="Comma 11 2 2 2" xfId="1258" xr:uid="{00000000-0005-0000-0000-000024010000}"/>
    <cellStyle name="Comma 11 2 2 2 2" xfId="1995" xr:uid="{ED5DA689-0BFE-4AEA-8CEF-BBEA2D6E8A4E}"/>
    <cellStyle name="Comma 11 2 2 2 2 2" xfId="4509" xr:uid="{A9DBFE4C-1B31-49E9-9968-195D8EA643D8}"/>
    <cellStyle name="Comma 11 2 2 2 3" xfId="2734" xr:uid="{20EA0A9A-0DA1-4EE9-A073-BEADCF7689D4}"/>
    <cellStyle name="Comma 11 2 2 2 3 2" xfId="5240" xr:uid="{D37DC1FD-87A8-4715-B28B-B2C526549BFB}"/>
    <cellStyle name="Comma 11 2 2 2 4" xfId="3775" xr:uid="{DCEDD574-8CB1-4003-9E34-657D1780852A}"/>
    <cellStyle name="Comma 11 2 2 3" xfId="1426" xr:uid="{00000000-0005-0000-0000-000025010000}"/>
    <cellStyle name="Comma 11 2 2 3 2" xfId="2163" xr:uid="{4B8C29F8-8A9F-4A0C-9B0C-40856F71F276}"/>
    <cellStyle name="Comma 11 2 2 3 2 2" xfId="4677" xr:uid="{53028C25-4791-4FFA-95FE-2E3003DB91B2}"/>
    <cellStyle name="Comma 11 2 2 3 3" xfId="2902" xr:uid="{F1B51EFF-58F7-425E-A44B-51FA67258FAD}"/>
    <cellStyle name="Comma 11 2 2 3 3 2" xfId="5408" xr:uid="{F54FF960-43E8-4BA6-87EF-65203E723DB1}"/>
    <cellStyle name="Comma 11 2 2 3 4" xfId="3943" xr:uid="{1536550A-7765-4F8E-8EBE-307B9EC71250}"/>
    <cellStyle name="Comma 11 2 2 4" xfId="1618" xr:uid="{3D2D8F29-BD8C-4746-9316-F84CC9EBE1D7}"/>
    <cellStyle name="Comma 11 2 2 4 2" xfId="4132" xr:uid="{DA8BE597-B6EB-4691-9E3B-68D957979C28}"/>
    <cellStyle name="Comma 11 2 2 5" xfId="2357" xr:uid="{77BA71C8-8C2D-4724-A64E-D3D9292F0342}"/>
    <cellStyle name="Comma 11 2 2 5 2" xfId="4863" xr:uid="{240340AD-04AA-4899-897B-9F97AAE05AE8}"/>
    <cellStyle name="Comma 11 2 2 6" xfId="3398" xr:uid="{A436E4B0-B101-46E1-9AEC-0D242A105333}"/>
    <cellStyle name="Comma 11 2 2 7" xfId="5598" xr:uid="{72E394E0-616E-4D70-8F7A-FC84B1CF182D}"/>
    <cellStyle name="Comma 11 2 3" xfId="3017" xr:uid="{F5B5E821-6888-40CA-A06A-6DB39D932056}"/>
    <cellStyle name="Comma 11 3" xfId="807" xr:uid="{00000000-0005-0000-0000-000026010000}"/>
    <cellStyle name="Comma 11 3 2" xfId="1210" xr:uid="{00000000-0005-0000-0000-000027010000}"/>
    <cellStyle name="Comma 11 3 2 2" xfId="1947" xr:uid="{EBBF8286-458B-4F06-98FE-245B581E9662}"/>
    <cellStyle name="Comma 11 3 2 2 2" xfId="4461" xr:uid="{324701F3-1245-448B-BF4B-A3F0D61749BF}"/>
    <cellStyle name="Comma 11 3 2 3" xfId="2686" xr:uid="{EC0154E1-BA94-43E7-957E-4CF7BE14634E}"/>
    <cellStyle name="Comma 11 3 2 3 2" xfId="5192" xr:uid="{A9377009-A3F7-4A7E-B7EB-BE6AF7D86660}"/>
    <cellStyle name="Comma 11 3 2 4" xfId="3727" xr:uid="{2D6CC88E-739A-4155-8F3C-7EEE5B3BE1F5}"/>
    <cellStyle name="Comma 11 3 3" xfId="1378" xr:uid="{00000000-0005-0000-0000-000028010000}"/>
    <cellStyle name="Comma 11 3 3 2" xfId="2115" xr:uid="{951290F2-A29A-4B70-BC61-2D69CAD09AB7}"/>
    <cellStyle name="Comma 11 3 3 2 2" xfId="4629" xr:uid="{A2D9ED9C-1EC5-41D3-86E8-FFA90F8FBF83}"/>
    <cellStyle name="Comma 11 3 3 3" xfId="2854" xr:uid="{424C9488-472B-4352-8AD3-1AE9F5018F12}"/>
    <cellStyle name="Comma 11 3 3 3 2" xfId="5360" xr:uid="{CBBCE859-DB8C-4964-A057-A836632D9CB2}"/>
    <cellStyle name="Comma 11 3 3 4" xfId="3895" xr:uid="{68050A1C-5EAB-4AE7-8ED7-D450B0E8627B}"/>
    <cellStyle name="Comma 11 3 4" xfId="1570" xr:uid="{2997815B-B63B-419C-AEA0-71B385708D07}"/>
    <cellStyle name="Comma 11 3 4 2" xfId="4084" xr:uid="{B43AC693-26FE-4D79-BAC9-0A3146E4E067}"/>
    <cellStyle name="Comma 11 3 5" xfId="2309" xr:uid="{EC55C43B-81F2-4F61-80CC-3B992BAF01EE}"/>
    <cellStyle name="Comma 11 3 5 2" xfId="4815" xr:uid="{7BA2B4F5-9953-4F88-B190-1BF1D2220C90}"/>
    <cellStyle name="Comma 11 3 6" xfId="3350" xr:uid="{97AEB98B-9801-45AE-AAF8-FB51259B2540}"/>
    <cellStyle name="Comma 11 3 7" xfId="5597" xr:uid="{E5B6D98F-4435-4C72-A408-177EEE9B8B05}"/>
    <cellStyle name="Comma 11 4" xfId="3016" xr:uid="{3C93AD64-ADDD-4AFA-BC26-58A66E488498}"/>
    <cellStyle name="Comma 110" xfId="1532" xr:uid="{284D0456-8531-4707-976D-6F912D057E6D}"/>
    <cellStyle name="Comma 110 2" xfId="4046" xr:uid="{8DE6FB14-31C5-4784-9CE4-B0D078903063}"/>
    <cellStyle name="Comma 111" xfId="2269" xr:uid="{FC6FED4B-D8B7-414A-812F-FAA1805ADDE2}"/>
    <cellStyle name="Comma 111 2" xfId="4775" xr:uid="{334AE97A-B281-4DD2-9F9E-745FE9124EDB}"/>
    <cellStyle name="Comma 112" xfId="2273" xr:uid="{3E09DADD-C222-44E7-AC82-A632386FB964}"/>
    <cellStyle name="Comma 112 2" xfId="4779" xr:uid="{D1AAB1B6-94CB-4378-A21F-F7576CFC727D}"/>
    <cellStyle name="Comma 113" xfId="2271" xr:uid="{ED998E35-A8AF-4148-89FF-5E1F535D9014}"/>
    <cellStyle name="Comma 113 2" xfId="4777" xr:uid="{1F1C1FDD-A08C-42A6-941A-0D248A530E03}"/>
    <cellStyle name="Comma 114" xfId="2999" xr:uid="{D1B6C166-0575-4751-A910-D1536825E728}"/>
    <cellStyle name="Comma 115" xfId="5505" xr:uid="{52F1081D-1C11-42E2-AF3A-B54C5A37208E}"/>
    <cellStyle name="Comma 116" xfId="5510" xr:uid="{856DE891-24ED-40B1-8B38-D3223437A80A}"/>
    <cellStyle name="Comma 117" xfId="5512" xr:uid="{9D7C8B53-1AA8-453F-B716-765FBAE37FE9}"/>
    <cellStyle name="Comma 118" xfId="5511" xr:uid="{EBDEC627-BDFC-482F-8E9E-C0D61E7371F9}"/>
    <cellStyle name="Comma 119" xfId="5515" xr:uid="{3B1D9755-69F1-4797-B655-27E734E8C6FF}"/>
    <cellStyle name="Comma 12" xfId="71" xr:uid="{00000000-0005-0000-0000-000029010000}"/>
    <cellStyle name="Comma 12 2" xfId="118" xr:uid="{00000000-0005-0000-0000-00002A010000}"/>
    <cellStyle name="Comma 12 2 2" xfId="856" xr:uid="{00000000-0005-0000-0000-00002B010000}"/>
    <cellStyle name="Comma 12 2 2 2" xfId="1259" xr:uid="{00000000-0005-0000-0000-00002C010000}"/>
    <cellStyle name="Comma 12 2 2 2 2" xfId="1996" xr:uid="{8A5C75FD-0A5D-4430-8DCD-833D4A35ED1A}"/>
    <cellStyle name="Comma 12 2 2 2 2 2" xfId="4510" xr:uid="{AB90AC2E-6A3D-4C12-BD50-D3594FEC90A8}"/>
    <cellStyle name="Comma 12 2 2 2 3" xfId="2735" xr:uid="{1925A64E-1C3D-4A29-9794-3DFC43729F52}"/>
    <cellStyle name="Comma 12 2 2 2 3 2" xfId="5241" xr:uid="{53372F1C-98D6-4295-9117-98EF4F5242A4}"/>
    <cellStyle name="Comma 12 2 2 2 4" xfId="3776" xr:uid="{9A5D84A2-B964-4CAF-B639-6CADD82A0C51}"/>
    <cellStyle name="Comma 12 2 2 3" xfId="1427" xr:uid="{00000000-0005-0000-0000-00002D010000}"/>
    <cellStyle name="Comma 12 2 2 3 2" xfId="2164" xr:uid="{52C1D08F-37E1-4C14-96C0-48697E6BBAFC}"/>
    <cellStyle name="Comma 12 2 2 3 2 2" xfId="4678" xr:uid="{359F127C-7F60-41E2-AF43-D964EE74EEE0}"/>
    <cellStyle name="Comma 12 2 2 3 3" xfId="2903" xr:uid="{30502BEF-FF2E-43C6-B5EA-FEA6298D75C0}"/>
    <cellStyle name="Comma 12 2 2 3 3 2" xfId="5409" xr:uid="{01AB806E-3369-4457-BC5E-92BA88F9ABD0}"/>
    <cellStyle name="Comma 12 2 2 3 4" xfId="3944" xr:uid="{34247788-BB34-42FC-AF64-284BEDEF1D6A}"/>
    <cellStyle name="Comma 12 2 2 4" xfId="1619" xr:uid="{6F6B7599-11F0-4E16-8DD9-795AC7B3EFCE}"/>
    <cellStyle name="Comma 12 2 2 4 2" xfId="4133" xr:uid="{AA32B118-E4DE-4F6C-88E2-CB8D9727F349}"/>
    <cellStyle name="Comma 12 2 2 5" xfId="2358" xr:uid="{AA13FB45-FF1F-4C98-AE4E-5CD40F57C64E}"/>
    <cellStyle name="Comma 12 2 2 5 2" xfId="4864" xr:uid="{7D3BE7C0-DCC6-4965-A534-94E872CE0DBE}"/>
    <cellStyle name="Comma 12 2 2 6" xfId="3399" xr:uid="{AADF8B2E-E53C-410F-80C8-E9E667479933}"/>
    <cellStyle name="Comma 12 2 2 7" xfId="5600" xr:uid="{93843B75-10F2-481D-BDC7-D4D3F6787917}"/>
    <cellStyle name="Comma 12 2 3" xfId="3018" xr:uid="{06D17B62-094F-470E-ADAF-29D07AAE308F}"/>
    <cellStyle name="Comma 12 3" xfId="808" xr:uid="{00000000-0005-0000-0000-00002E010000}"/>
    <cellStyle name="Comma 12 3 2" xfId="1211" xr:uid="{00000000-0005-0000-0000-00002F010000}"/>
    <cellStyle name="Comma 12 3 2 2" xfId="1948" xr:uid="{1A97C3BC-CED7-4947-8193-15D0514778C2}"/>
    <cellStyle name="Comma 12 3 2 2 2" xfId="4462" xr:uid="{994C7E0F-CB29-4C2E-AF3F-E5EF59EEC66B}"/>
    <cellStyle name="Comma 12 3 2 3" xfId="2687" xr:uid="{5E13B125-6922-40CC-B598-6E0022601448}"/>
    <cellStyle name="Comma 12 3 2 3 2" xfId="5193" xr:uid="{0323EEF8-D499-463C-B9C7-0C6E4B72B158}"/>
    <cellStyle name="Comma 12 3 2 4" xfId="3728" xr:uid="{7D889A86-B182-4763-A7C5-B44EAD8E2881}"/>
    <cellStyle name="Comma 12 3 3" xfId="1379" xr:uid="{00000000-0005-0000-0000-000030010000}"/>
    <cellStyle name="Comma 12 3 3 2" xfId="2116" xr:uid="{37A33D24-94BF-4BB6-B13C-698AEBA9527B}"/>
    <cellStyle name="Comma 12 3 3 2 2" xfId="4630" xr:uid="{720BAFAD-7B2B-4D07-B891-04CA386DA639}"/>
    <cellStyle name="Comma 12 3 3 3" xfId="2855" xr:uid="{A4D4F350-D70C-4E23-ACA6-E5738C7DFC3F}"/>
    <cellStyle name="Comma 12 3 3 3 2" xfId="5361" xr:uid="{5F8EE2B2-F1F2-4B8A-8EE1-ABF4B49125DC}"/>
    <cellStyle name="Comma 12 3 3 4" xfId="3896" xr:uid="{9C090840-7E94-452F-A6B9-AF081D2C66A1}"/>
    <cellStyle name="Comma 12 3 4" xfId="1571" xr:uid="{091D3BFE-3F66-481D-A64F-B09EDD6B3740}"/>
    <cellStyle name="Comma 12 3 4 2" xfId="4085" xr:uid="{FDFD9A06-C731-4E86-837F-2B8572307090}"/>
    <cellStyle name="Comma 12 3 5" xfId="2310" xr:uid="{E53AEC3A-8E7B-4D79-A9E6-8CE5EB908FF6}"/>
    <cellStyle name="Comma 12 3 5 2" xfId="4816" xr:uid="{0CE99EE6-1B5F-426F-B8AF-0DA3B41FBC02}"/>
    <cellStyle name="Comma 12 3 6" xfId="3351" xr:uid="{14C0367D-AC4A-4AED-89B8-BFBE150FBEE6}"/>
    <cellStyle name="Comma 12 3 7" xfId="5599" xr:uid="{3C4D3AF2-EDCC-4BE0-947D-42B89B73F6DE}"/>
    <cellStyle name="Comma 12 4" xfId="3008" xr:uid="{B74CE375-A5D3-43E1-A985-E967356D7BD1}"/>
    <cellStyle name="Comma 120" xfId="5509" xr:uid="{D60AF51B-258D-430A-BD19-B99C23D8A489}"/>
    <cellStyle name="Comma 121" xfId="5506" xr:uid="{780CFC5C-6251-4F9D-945B-1F54B013468D}"/>
    <cellStyle name="Comma 13" xfId="119" xr:uid="{00000000-0005-0000-0000-000031010000}"/>
    <cellStyle name="Comma 13 2" xfId="120" xr:uid="{00000000-0005-0000-0000-000032010000}"/>
    <cellStyle name="Comma 13 2 2" xfId="857" xr:uid="{00000000-0005-0000-0000-000033010000}"/>
    <cellStyle name="Comma 13 2 2 2" xfId="1260" xr:uid="{00000000-0005-0000-0000-000034010000}"/>
    <cellStyle name="Comma 13 2 2 2 2" xfId="1997" xr:uid="{ED5EADB3-410D-4EBD-A7DE-90F254268B5F}"/>
    <cellStyle name="Comma 13 2 2 2 2 2" xfId="4511" xr:uid="{39E40647-9CBF-46BE-A54D-351CA83E2E25}"/>
    <cellStyle name="Comma 13 2 2 2 3" xfId="2736" xr:uid="{C5F8C13A-CF7D-43A6-BA6B-8E7B595D03BC}"/>
    <cellStyle name="Comma 13 2 2 2 3 2" xfId="5242" xr:uid="{D61629CE-E4E2-4C90-8DB2-F5B9C61CE799}"/>
    <cellStyle name="Comma 13 2 2 2 4" xfId="3777" xr:uid="{9B6968E8-6F82-4AE9-A2CC-03F4953CBB09}"/>
    <cellStyle name="Comma 13 2 2 3" xfId="1428" xr:uid="{00000000-0005-0000-0000-000035010000}"/>
    <cellStyle name="Comma 13 2 2 3 2" xfId="2165" xr:uid="{EC1DE754-3924-4355-BCB8-FA78E89BC6AB}"/>
    <cellStyle name="Comma 13 2 2 3 2 2" xfId="4679" xr:uid="{E79625EC-7CF0-4AEE-8B40-09700F08243B}"/>
    <cellStyle name="Comma 13 2 2 3 3" xfId="2904" xr:uid="{3BEA8941-CBAA-4F06-BA09-2A934A513C82}"/>
    <cellStyle name="Comma 13 2 2 3 3 2" xfId="5410" xr:uid="{37EF873F-2A46-4DCB-A969-2D0BD87DF5D7}"/>
    <cellStyle name="Comma 13 2 2 3 4" xfId="3945" xr:uid="{D8EA7BFF-AEF0-4BE1-9075-214DDC5346C4}"/>
    <cellStyle name="Comma 13 2 2 4" xfId="1620" xr:uid="{BE25F7B5-FAF7-4B71-BB68-D12F5D2E67DF}"/>
    <cellStyle name="Comma 13 2 2 4 2" xfId="4134" xr:uid="{31965F18-593A-482E-BA35-10D16C8861A6}"/>
    <cellStyle name="Comma 13 2 2 5" xfId="2359" xr:uid="{B1B24A32-7138-4B8E-BBDF-B0FB1D71CF47}"/>
    <cellStyle name="Comma 13 2 2 5 2" xfId="4865" xr:uid="{CA7EA7E5-083A-4D75-A1B5-7335EF6F3E44}"/>
    <cellStyle name="Comma 13 2 2 6" xfId="3400" xr:uid="{289716AB-7D06-428E-918C-BC98B2C51586}"/>
    <cellStyle name="Comma 13 2 2 7" xfId="5602" xr:uid="{76629006-183A-4BCE-9CF3-7FDBA57F128A}"/>
    <cellStyle name="Comma 13 2 3" xfId="3020" xr:uid="{B899E3BD-748D-4FCB-8639-904137FEEEBD}"/>
    <cellStyle name="Comma 13 3" xfId="809" xr:uid="{00000000-0005-0000-0000-000036010000}"/>
    <cellStyle name="Comma 13 3 2" xfId="1212" xr:uid="{00000000-0005-0000-0000-000037010000}"/>
    <cellStyle name="Comma 13 3 2 2" xfId="1949" xr:uid="{B30192E5-BDAC-40A8-8F3B-C115974B8341}"/>
    <cellStyle name="Comma 13 3 2 2 2" xfId="4463" xr:uid="{36F54F60-0C72-4399-95D5-0A92EC124F3C}"/>
    <cellStyle name="Comma 13 3 2 3" xfId="2688" xr:uid="{9544B799-5171-4A2A-A368-D0610905DCD8}"/>
    <cellStyle name="Comma 13 3 2 3 2" xfId="5194" xr:uid="{5F8A1E87-03F4-48CA-8560-FE24FF0B4A61}"/>
    <cellStyle name="Comma 13 3 2 4" xfId="3729" xr:uid="{52E9CE04-1EA7-40B0-8012-6F5EFFBB9470}"/>
    <cellStyle name="Comma 13 3 3" xfId="1380" xr:uid="{00000000-0005-0000-0000-000038010000}"/>
    <cellStyle name="Comma 13 3 3 2" xfId="2117" xr:uid="{E0655122-CC35-4FD8-A410-09749928347D}"/>
    <cellStyle name="Comma 13 3 3 2 2" xfId="4631" xr:uid="{24E71DAE-8844-4E4D-94B3-302A70ED486B}"/>
    <cellStyle name="Comma 13 3 3 3" xfId="2856" xr:uid="{2BEB8242-9B90-4EC3-A600-2F2DBACDB047}"/>
    <cellStyle name="Comma 13 3 3 3 2" xfId="5362" xr:uid="{3A910717-284B-42EB-972E-064083D361DA}"/>
    <cellStyle name="Comma 13 3 3 4" xfId="3897" xr:uid="{514BAA90-4DC9-450D-B5BC-F4D2D75D44FD}"/>
    <cellStyle name="Comma 13 3 4" xfId="1572" xr:uid="{0877FCDE-DD8E-42B5-B105-B5157D6300DF}"/>
    <cellStyle name="Comma 13 3 4 2" xfId="4086" xr:uid="{A137C037-2B5C-4F93-A60A-53D8EE30716C}"/>
    <cellStyle name="Comma 13 3 5" xfId="2311" xr:uid="{E0AFF8B6-08F3-4664-975E-704BBAE0CC7B}"/>
    <cellStyle name="Comma 13 3 5 2" xfId="4817" xr:uid="{4319F106-E9B3-4720-B534-775FA62AAE07}"/>
    <cellStyle name="Comma 13 3 6" xfId="3352" xr:uid="{C2CB038B-393D-431C-9287-A07DCFF2E73E}"/>
    <cellStyle name="Comma 13 3 7" xfId="5601" xr:uid="{D3C67E90-DB99-4D19-81DB-A84C38B398D3}"/>
    <cellStyle name="Comma 13 4" xfId="3019" xr:uid="{3CB0ACBA-1A11-491C-9311-9DCAD82E0B48}"/>
    <cellStyle name="Comma 14" xfId="121" xr:uid="{00000000-0005-0000-0000-000039010000}"/>
    <cellStyle name="Comma 14 2" xfId="122" xr:uid="{00000000-0005-0000-0000-00003A010000}"/>
    <cellStyle name="Comma 14 2 2" xfId="858" xr:uid="{00000000-0005-0000-0000-00003B010000}"/>
    <cellStyle name="Comma 14 2 2 2" xfId="1261" xr:uid="{00000000-0005-0000-0000-00003C010000}"/>
    <cellStyle name="Comma 14 2 2 2 2" xfId="1998" xr:uid="{BA531B66-A4D3-45FA-911C-0CCB040F23BF}"/>
    <cellStyle name="Comma 14 2 2 2 2 2" xfId="4512" xr:uid="{EC3E1469-FF2C-46BB-81EC-83353D87BD05}"/>
    <cellStyle name="Comma 14 2 2 2 3" xfId="2737" xr:uid="{DC689BC9-2568-4431-949D-8EC5685D73E0}"/>
    <cellStyle name="Comma 14 2 2 2 3 2" xfId="5243" xr:uid="{6BCEC62F-154E-45AF-83FA-9677E330D770}"/>
    <cellStyle name="Comma 14 2 2 2 4" xfId="3778" xr:uid="{BC0088AB-5580-4C79-BE04-F2F03F04762A}"/>
    <cellStyle name="Comma 14 2 2 3" xfId="1429" xr:uid="{00000000-0005-0000-0000-00003D010000}"/>
    <cellStyle name="Comma 14 2 2 3 2" xfId="2166" xr:uid="{79636470-FA9E-4DD0-B2D1-93EF97A72C60}"/>
    <cellStyle name="Comma 14 2 2 3 2 2" xfId="4680" xr:uid="{CD7923BC-5514-4E9C-9655-7E17F5DAF45B}"/>
    <cellStyle name="Comma 14 2 2 3 3" xfId="2905" xr:uid="{D5A66BC9-76AA-4058-81B3-C5FFB515EC2C}"/>
    <cellStyle name="Comma 14 2 2 3 3 2" xfId="5411" xr:uid="{B9465695-DAE5-4891-96CE-D1BDBDE68EB8}"/>
    <cellStyle name="Comma 14 2 2 3 4" xfId="3946" xr:uid="{5D5A222F-DD7A-4946-B714-8C4830093032}"/>
    <cellStyle name="Comma 14 2 2 4" xfId="1621" xr:uid="{B0D13D7E-E959-4ADA-9A4E-D13C624E3D30}"/>
    <cellStyle name="Comma 14 2 2 4 2" xfId="4135" xr:uid="{9F0B39D0-1311-4495-ADB1-4A66FC18EEAE}"/>
    <cellStyle name="Comma 14 2 2 5" xfId="2360" xr:uid="{F9E893AA-A2FF-43E3-B99C-2E2A27EFF803}"/>
    <cellStyle name="Comma 14 2 2 5 2" xfId="4866" xr:uid="{B6FDB2F4-A808-4989-B537-4786F3801883}"/>
    <cellStyle name="Comma 14 2 2 6" xfId="3401" xr:uid="{637AB102-FC52-4CE0-81C7-A2B42887F2FF}"/>
    <cellStyle name="Comma 14 2 2 7" xfId="5604" xr:uid="{37ED764E-5611-4813-8A08-DEEA2119F895}"/>
    <cellStyle name="Comma 14 2 3" xfId="3022" xr:uid="{99B3A482-D21D-4EE4-9907-A61ACB02DB8F}"/>
    <cellStyle name="Comma 14 3" xfId="810" xr:uid="{00000000-0005-0000-0000-00003E010000}"/>
    <cellStyle name="Comma 14 3 2" xfId="1213" xr:uid="{00000000-0005-0000-0000-00003F010000}"/>
    <cellStyle name="Comma 14 3 2 2" xfId="1950" xr:uid="{C2E3FB9A-DA81-4E99-8B6B-B5BBC30E7838}"/>
    <cellStyle name="Comma 14 3 2 2 2" xfId="4464" xr:uid="{E412B626-B53C-4822-AACD-277FD7CA25DF}"/>
    <cellStyle name="Comma 14 3 2 3" xfId="2689" xr:uid="{57D0AA37-8DED-46CC-B9BC-324E1FA079EE}"/>
    <cellStyle name="Comma 14 3 2 3 2" xfId="5195" xr:uid="{3EC49E85-F803-42E0-B526-2F3EE1CA97F1}"/>
    <cellStyle name="Comma 14 3 2 4" xfId="3730" xr:uid="{F5622EFE-9A5F-4B2B-A62B-DFF3D5D19BAC}"/>
    <cellStyle name="Comma 14 3 3" xfId="1381" xr:uid="{00000000-0005-0000-0000-000040010000}"/>
    <cellStyle name="Comma 14 3 3 2" xfId="2118" xr:uid="{8B32691F-B475-489F-92C7-8C65FB83C8F0}"/>
    <cellStyle name="Comma 14 3 3 2 2" xfId="4632" xr:uid="{6E2BDC94-369E-4724-8586-D36CBF8D76A0}"/>
    <cellStyle name="Comma 14 3 3 3" xfId="2857" xr:uid="{61D113FA-8C93-48D1-92A4-FD18B610D1CB}"/>
    <cellStyle name="Comma 14 3 3 3 2" xfId="5363" xr:uid="{E56974B0-69D0-4CC5-B99C-DB007F633F7D}"/>
    <cellStyle name="Comma 14 3 3 4" xfId="3898" xr:uid="{C0E10146-2746-4B2E-810F-5BCE656CCDF3}"/>
    <cellStyle name="Comma 14 3 4" xfId="1573" xr:uid="{406C2ED3-3DCA-4037-BF19-381413BD034B}"/>
    <cellStyle name="Comma 14 3 4 2" xfId="4087" xr:uid="{06C3801E-32A9-4899-9F2C-CD54BAD77AC8}"/>
    <cellStyle name="Comma 14 3 5" xfId="2312" xr:uid="{E527A0AC-2090-4F30-B672-FCFC50129A94}"/>
    <cellStyle name="Comma 14 3 5 2" xfId="4818" xr:uid="{79F3BA68-846C-4C6A-B9C0-A514F3E49CD1}"/>
    <cellStyle name="Comma 14 3 6" xfId="3353" xr:uid="{6C63CFAF-585F-42EA-905D-8BA1742A3750}"/>
    <cellStyle name="Comma 14 3 7" xfId="5603" xr:uid="{AF73F8B9-4DE9-4C45-8B37-508B8498CC23}"/>
    <cellStyle name="Comma 14 4" xfId="3021" xr:uid="{4A9A5017-54AE-4768-84FE-FF4BF457213F}"/>
    <cellStyle name="Comma 15" xfId="77" xr:uid="{00000000-0005-0000-0000-000041010000}"/>
    <cellStyle name="Comma 15 2" xfId="123" xr:uid="{00000000-0005-0000-0000-000042010000}"/>
    <cellStyle name="Comma 15 2 2" xfId="834" xr:uid="{00000000-0005-0000-0000-000043010000}"/>
    <cellStyle name="Comma 15 2 2 2" xfId="1237" xr:uid="{00000000-0005-0000-0000-000044010000}"/>
    <cellStyle name="Comma 15 2 2 2 2" xfId="1974" xr:uid="{E95AD2CE-29C8-4B61-94FD-5713F333D271}"/>
    <cellStyle name="Comma 15 2 2 2 2 2" xfId="4488" xr:uid="{18874914-6BEB-4E2C-9405-1C6DFE91E5B7}"/>
    <cellStyle name="Comma 15 2 2 2 3" xfId="2713" xr:uid="{96CB1883-0EFC-48BF-9990-DCB7A1289537}"/>
    <cellStyle name="Comma 15 2 2 2 3 2" xfId="5219" xr:uid="{F8930367-27F8-4EFF-92DB-D53DD382D04F}"/>
    <cellStyle name="Comma 15 2 2 2 4" xfId="3754" xr:uid="{A3F992AD-A50F-43F0-9A45-15306C623964}"/>
    <cellStyle name="Comma 15 2 2 3" xfId="1405" xr:uid="{00000000-0005-0000-0000-000045010000}"/>
    <cellStyle name="Comma 15 2 2 3 2" xfId="2142" xr:uid="{607CDD40-AA8E-4A8F-9E4A-470DC066E34E}"/>
    <cellStyle name="Comma 15 2 2 3 2 2" xfId="4656" xr:uid="{21E5F744-CD42-4707-AF7A-CF14922408D8}"/>
    <cellStyle name="Comma 15 2 2 3 3" xfId="2881" xr:uid="{D1321ABB-086A-4C58-8F07-2E71113191D2}"/>
    <cellStyle name="Comma 15 2 2 3 3 2" xfId="5387" xr:uid="{0E194951-8525-4E2F-A38F-15D06CE8F325}"/>
    <cellStyle name="Comma 15 2 2 3 4" xfId="3922" xr:uid="{3174E8A4-1F68-482C-AE97-0EAD1B5D08BC}"/>
    <cellStyle name="Comma 15 2 2 4" xfId="1597" xr:uid="{B58E8073-D062-49FC-B32F-4678E53EA869}"/>
    <cellStyle name="Comma 15 2 2 4 2" xfId="4111" xr:uid="{E70EC969-53B3-4F48-9E25-4239FA603AA8}"/>
    <cellStyle name="Comma 15 2 2 5" xfId="2336" xr:uid="{3A0DB1BC-C58C-47CB-9895-9CD917961F64}"/>
    <cellStyle name="Comma 15 2 2 5 2" xfId="4842" xr:uid="{467C3109-138C-459E-93CF-0319A8547701}"/>
    <cellStyle name="Comma 15 2 2 6" xfId="3377" xr:uid="{6ECBCD9D-E4A3-4E62-9EF5-1FD7C337CC5D}"/>
    <cellStyle name="Comma 15 2 2 7" xfId="5606" xr:uid="{C4B944E8-A73B-4881-A590-2DE6F444922A}"/>
    <cellStyle name="Comma 15 2 3" xfId="3023" xr:uid="{EFBB6DC6-2526-46BC-B0DB-21752B853B7A}"/>
    <cellStyle name="Comma 15 3" xfId="517" xr:uid="{00000000-0005-0000-0000-000046010000}"/>
    <cellStyle name="Comma 15 3 2" xfId="898" xr:uid="{00000000-0005-0000-0000-000047010000}"/>
    <cellStyle name="Comma 15 3 2 2" xfId="1296" xr:uid="{00000000-0005-0000-0000-000048010000}"/>
    <cellStyle name="Comma 15 3 2 2 2" xfId="2033" xr:uid="{DE2B0C6D-1E2C-4C0D-8D70-B3A6AB21A09C}"/>
    <cellStyle name="Comma 15 3 2 2 2 2" xfId="4547" xr:uid="{64F246BA-2032-42BB-8B4D-7A9FC536B741}"/>
    <cellStyle name="Comma 15 3 2 2 3" xfId="2772" xr:uid="{F6EC393C-046D-408C-98A6-5CFC3C835577}"/>
    <cellStyle name="Comma 15 3 2 2 3 2" xfId="5278" xr:uid="{5DA5C26F-04C5-491D-A337-6871A3E12F0B}"/>
    <cellStyle name="Comma 15 3 2 2 4" xfId="3813" xr:uid="{8F7CF388-73DA-45A1-A5AA-170A3C2BC8EE}"/>
    <cellStyle name="Comma 15 3 2 3" xfId="1464" xr:uid="{00000000-0005-0000-0000-000049010000}"/>
    <cellStyle name="Comma 15 3 2 3 2" xfId="2201" xr:uid="{5C44FB9C-5B6D-4788-B910-F919F7D7E536}"/>
    <cellStyle name="Comma 15 3 2 3 2 2" xfId="4715" xr:uid="{780798E1-B6EA-4FFE-92D1-67BF5DA91293}"/>
    <cellStyle name="Comma 15 3 2 3 3" xfId="2940" xr:uid="{60F09497-E81F-4D4E-A5EC-36B79B0D42B4}"/>
    <cellStyle name="Comma 15 3 2 3 3 2" xfId="5446" xr:uid="{8742BAD0-9F56-4107-909C-9D43B07A3493}"/>
    <cellStyle name="Comma 15 3 2 3 4" xfId="3981" xr:uid="{F51E7834-9050-47CB-968E-659F9DC956AC}"/>
    <cellStyle name="Comma 15 3 2 4" xfId="1656" xr:uid="{8A6A8F72-63E5-497D-B7E4-4D6C78E5DEEE}"/>
    <cellStyle name="Comma 15 3 2 4 2" xfId="4170" xr:uid="{88E96DD7-0E53-4904-9F20-50462BA1F7EF}"/>
    <cellStyle name="Comma 15 3 2 5" xfId="2395" xr:uid="{556A9A06-E142-4F4F-8753-F61A9712AAA1}"/>
    <cellStyle name="Comma 15 3 2 5 2" xfId="4901" xr:uid="{AC9EE083-FA8B-472C-8934-3CF9092440C5}"/>
    <cellStyle name="Comma 15 3 2 6" xfId="3436" xr:uid="{AD50E8CD-DD7F-4E8A-9B2D-82C14AD8F423}"/>
    <cellStyle name="Comma 15 3 3" xfId="3092" xr:uid="{D029E75E-EE51-4C12-98FB-257F9EC87F5C}"/>
    <cellStyle name="Comma 15 4" xfId="811" xr:uid="{00000000-0005-0000-0000-00004A010000}"/>
    <cellStyle name="Comma 15 4 2" xfId="1214" xr:uid="{00000000-0005-0000-0000-00004B010000}"/>
    <cellStyle name="Comma 15 4 2 2" xfId="1951" xr:uid="{8B838CAF-07F5-43D1-BB41-3E73722F5144}"/>
    <cellStyle name="Comma 15 4 2 2 2" xfId="4465" xr:uid="{263200C6-155B-44C0-927C-C61933D899E8}"/>
    <cellStyle name="Comma 15 4 2 3" xfId="2690" xr:uid="{878116E8-7BC0-4785-AD13-6907E7BB698E}"/>
    <cellStyle name="Comma 15 4 2 3 2" xfId="5196" xr:uid="{0071DDE5-CDD1-4C6A-B5D3-1F74F76446FC}"/>
    <cellStyle name="Comma 15 4 2 4" xfId="3731" xr:uid="{114CC2CF-CCD5-40EE-9543-8B489908390A}"/>
    <cellStyle name="Comma 15 4 3" xfId="1382" xr:uid="{00000000-0005-0000-0000-00004C010000}"/>
    <cellStyle name="Comma 15 4 3 2" xfId="2119" xr:uid="{20BB4E6D-4847-434B-87F2-7C5B5A4EDDAB}"/>
    <cellStyle name="Comma 15 4 3 2 2" xfId="4633" xr:uid="{BD572855-9F1A-4CE8-8C0C-EBBA46D14DE5}"/>
    <cellStyle name="Comma 15 4 3 3" xfId="2858" xr:uid="{60BEA559-3F9B-42B2-B6D9-84D0C1994C2C}"/>
    <cellStyle name="Comma 15 4 3 3 2" xfId="5364" xr:uid="{77B64F0C-5312-45BD-A5D8-85B0082C369B}"/>
    <cellStyle name="Comma 15 4 3 4" xfId="3899" xr:uid="{B696A83B-9403-4788-920D-FE1A9159B116}"/>
    <cellStyle name="Comma 15 4 4" xfId="1574" xr:uid="{08C8F62A-D20E-4645-B4A4-0C242FE6FCF4}"/>
    <cellStyle name="Comma 15 4 4 2" xfId="4088" xr:uid="{885ADF7E-9C5D-4B47-B0EF-9C73905370C9}"/>
    <cellStyle name="Comma 15 4 5" xfId="2313" xr:uid="{A4FC4FF0-CA08-4E40-8146-86F08F4C9E24}"/>
    <cellStyle name="Comma 15 4 5 2" xfId="4819" xr:uid="{9C0356F1-0007-4F73-8585-D3722DDFC8C5}"/>
    <cellStyle name="Comma 15 4 6" xfId="3354" xr:uid="{0C6371D6-F9C8-4D79-B87F-85961831C991}"/>
    <cellStyle name="Comma 15 4 7" xfId="5605" xr:uid="{B50602C4-F90A-4074-BCFF-F42DF99B063D}"/>
    <cellStyle name="Comma 15 5" xfId="3010" xr:uid="{52B32C62-BB5D-443A-81F9-976C18EF918E}"/>
    <cellStyle name="Comma 16" xfId="124" xr:uid="{00000000-0005-0000-0000-00004D010000}"/>
    <cellStyle name="Comma 16 2" xfId="125" xr:uid="{00000000-0005-0000-0000-00004E010000}"/>
    <cellStyle name="Comma 16 2 2" xfId="859" xr:uid="{00000000-0005-0000-0000-00004F010000}"/>
    <cellStyle name="Comma 16 2 2 2" xfId="1262" xr:uid="{00000000-0005-0000-0000-000050010000}"/>
    <cellStyle name="Comma 16 2 2 2 2" xfId="1999" xr:uid="{27A2FCF8-F3C1-4F97-8B23-5896066B8350}"/>
    <cellStyle name="Comma 16 2 2 2 2 2" xfId="4513" xr:uid="{073D5381-A705-4CF0-993B-A598E83E0B72}"/>
    <cellStyle name="Comma 16 2 2 2 3" xfId="2738" xr:uid="{250D695E-E347-4732-B1FC-15ACC8AC4821}"/>
    <cellStyle name="Comma 16 2 2 2 3 2" xfId="5244" xr:uid="{55DB650A-5ACE-4601-A7C5-06DB6BED7408}"/>
    <cellStyle name="Comma 16 2 2 2 4" xfId="3779" xr:uid="{76C650AF-A23E-4305-8B45-432DD651831E}"/>
    <cellStyle name="Comma 16 2 2 3" xfId="1430" xr:uid="{00000000-0005-0000-0000-000051010000}"/>
    <cellStyle name="Comma 16 2 2 3 2" xfId="2167" xr:uid="{6F68DE28-1280-4241-BA6E-EB19F39496E6}"/>
    <cellStyle name="Comma 16 2 2 3 2 2" xfId="4681" xr:uid="{E9FF1C24-76B8-4041-AD4B-E30CD859ABB6}"/>
    <cellStyle name="Comma 16 2 2 3 3" xfId="2906" xr:uid="{134D85C4-E671-4F1D-AA76-20632E49F692}"/>
    <cellStyle name="Comma 16 2 2 3 3 2" xfId="5412" xr:uid="{99D9C49E-E66D-4486-AF8A-CD13C5FD403E}"/>
    <cellStyle name="Comma 16 2 2 3 4" xfId="3947" xr:uid="{F4A9E1ED-97C7-4F25-AA29-7CB0137405DE}"/>
    <cellStyle name="Comma 16 2 2 4" xfId="1622" xr:uid="{C22BFCA6-015D-45F3-B4B0-DA51D8525FB7}"/>
    <cellStyle name="Comma 16 2 2 4 2" xfId="4136" xr:uid="{8DD545B1-AB6A-4969-B8B2-589826A676FB}"/>
    <cellStyle name="Comma 16 2 2 5" xfId="2361" xr:uid="{9E64B41F-9820-4F0E-92AE-2AAF62BA197B}"/>
    <cellStyle name="Comma 16 2 2 5 2" xfId="4867" xr:uid="{3F904701-0E99-4905-B645-58E0A69FE923}"/>
    <cellStyle name="Comma 16 2 2 6" xfId="3402" xr:uid="{455A3D0B-AAD3-49BA-81CC-C9AF7050C9ED}"/>
    <cellStyle name="Comma 16 2 2 7" xfId="5608" xr:uid="{09F2E5BE-C62A-40D4-88CC-82425EDF5C9E}"/>
    <cellStyle name="Comma 16 2 3" xfId="3025" xr:uid="{5B00C8C1-B00B-4463-917E-D16794A889B9}"/>
    <cellStyle name="Comma 16 3" xfId="812" xr:uid="{00000000-0005-0000-0000-000052010000}"/>
    <cellStyle name="Comma 16 3 2" xfId="1215" xr:uid="{00000000-0005-0000-0000-000053010000}"/>
    <cellStyle name="Comma 16 3 2 2" xfId="1952" xr:uid="{22BE58F5-5C88-4F30-9560-B1574C3BA820}"/>
    <cellStyle name="Comma 16 3 2 2 2" xfId="4466" xr:uid="{CA98ACFE-88C1-47C6-89AC-6B1913A3FEED}"/>
    <cellStyle name="Comma 16 3 2 3" xfId="2691" xr:uid="{5159CE59-0758-4930-A952-D10071A4A863}"/>
    <cellStyle name="Comma 16 3 2 3 2" xfId="5197" xr:uid="{280DEDBB-C6B5-4ADF-9A25-CA9166352A9B}"/>
    <cellStyle name="Comma 16 3 2 4" xfId="3732" xr:uid="{29D5C9D6-91DE-442B-A91A-09D6D11819EA}"/>
    <cellStyle name="Comma 16 3 3" xfId="1383" xr:uid="{00000000-0005-0000-0000-000054010000}"/>
    <cellStyle name="Comma 16 3 3 2" xfId="2120" xr:uid="{79BAC0A5-317B-4E0D-A0FE-81F306274423}"/>
    <cellStyle name="Comma 16 3 3 2 2" xfId="4634" xr:uid="{4538DF6F-DD55-45B3-A9BA-A769FF1FFCFD}"/>
    <cellStyle name="Comma 16 3 3 3" xfId="2859" xr:uid="{D5657A57-7EEB-4A9D-AB17-50FC065FD7AB}"/>
    <cellStyle name="Comma 16 3 3 3 2" xfId="5365" xr:uid="{0532E6C2-329E-46F2-B9E1-8009C55EA273}"/>
    <cellStyle name="Comma 16 3 3 4" xfId="3900" xr:uid="{335CE58E-3E20-4261-9E64-CD1C12C89300}"/>
    <cellStyle name="Comma 16 3 4" xfId="1575" xr:uid="{3D8235A0-077B-4D64-B77D-D3B1A1E03A8E}"/>
    <cellStyle name="Comma 16 3 4 2" xfId="4089" xr:uid="{E055E2DD-AD30-4338-A432-133C165CDD84}"/>
    <cellStyle name="Comma 16 3 5" xfId="2314" xr:uid="{495EB6CF-C78E-4695-A76D-FD6C7A118DC6}"/>
    <cellStyle name="Comma 16 3 5 2" xfId="4820" xr:uid="{5D0C96D6-6EE1-4756-8203-BD8186189BE7}"/>
    <cellStyle name="Comma 16 3 6" xfId="3355" xr:uid="{7A9B307B-A050-4043-A668-A428DA315383}"/>
    <cellStyle name="Comma 16 3 7" xfId="5607" xr:uid="{4993AE29-06B4-4EE6-8816-9A392EA24D54}"/>
    <cellStyle name="Comma 16 4" xfId="3024" xr:uid="{005B8936-95A3-4369-82C1-BEBC91BF72CB}"/>
    <cellStyle name="Comma 17" xfId="126" xr:uid="{00000000-0005-0000-0000-000055010000}"/>
    <cellStyle name="Comma 17 2" xfId="127" xr:uid="{00000000-0005-0000-0000-000056010000}"/>
    <cellStyle name="Comma 17 2 2" xfId="860" xr:uid="{00000000-0005-0000-0000-000057010000}"/>
    <cellStyle name="Comma 17 2 2 2" xfId="1263" xr:uid="{00000000-0005-0000-0000-000058010000}"/>
    <cellStyle name="Comma 17 2 2 2 2" xfId="2000" xr:uid="{C4DEC1D0-6A9F-429D-A5E2-D2616AC6CC52}"/>
    <cellStyle name="Comma 17 2 2 2 2 2" xfId="4514" xr:uid="{A6612C19-284C-45C6-893A-248B423783DC}"/>
    <cellStyle name="Comma 17 2 2 2 3" xfId="2739" xr:uid="{CC5162C6-FE9D-4A14-8EE1-C3C3F335E1AE}"/>
    <cellStyle name="Comma 17 2 2 2 3 2" xfId="5245" xr:uid="{54D473B3-AC9F-4287-B1CC-92D438932F08}"/>
    <cellStyle name="Comma 17 2 2 2 4" xfId="3780" xr:uid="{FEC956A5-D64A-4508-8551-A74B76223F83}"/>
    <cellStyle name="Comma 17 2 2 3" xfId="1431" xr:uid="{00000000-0005-0000-0000-000059010000}"/>
    <cellStyle name="Comma 17 2 2 3 2" xfId="2168" xr:uid="{C0C04DD2-BD4E-4C56-9BA1-34A7CF9BDE0F}"/>
    <cellStyle name="Comma 17 2 2 3 2 2" xfId="4682" xr:uid="{A12AE3E5-B4F8-4CE7-ABC3-C216D6879ADD}"/>
    <cellStyle name="Comma 17 2 2 3 3" xfId="2907" xr:uid="{D26BD9A2-F4D3-4AF9-989F-3EEC9131E17F}"/>
    <cellStyle name="Comma 17 2 2 3 3 2" xfId="5413" xr:uid="{478866B5-24F1-4C98-9010-2386E41FADAC}"/>
    <cellStyle name="Comma 17 2 2 3 4" xfId="3948" xr:uid="{116A3F12-82F9-415F-A137-42C040930666}"/>
    <cellStyle name="Comma 17 2 2 4" xfId="1623" xr:uid="{645B060F-820C-4746-859F-9EFEAB54EDE6}"/>
    <cellStyle name="Comma 17 2 2 4 2" xfId="4137" xr:uid="{C60979DE-CE0E-4EC7-B450-104E1FE7E263}"/>
    <cellStyle name="Comma 17 2 2 5" xfId="2362" xr:uid="{F4F60375-2C4D-4FC5-BB77-53E21498A181}"/>
    <cellStyle name="Comma 17 2 2 5 2" xfId="4868" xr:uid="{F49205B1-43BD-46CD-AEB3-451E76E0486E}"/>
    <cellStyle name="Comma 17 2 2 6" xfId="3403" xr:uid="{E1C41563-DE3A-46E5-8ACA-C5F684035E14}"/>
    <cellStyle name="Comma 17 2 2 7" xfId="5610" xr:uid="{4D70107D-5888-4D80-8693-2B9F71805E6E}"/>
    <cellStyle name="Comma 17 2 3" xfId="3027" xr:uid="{3036E21E-351D-4B6A-9F80-9369C9092941}"/>
    <cellStyle name="Comma 17 3" xfId="813" xr:uid="{00000000-0005-0000-0000-00005A010000}"/>
    <cellStyle name="Comma 17 3 2" xfId="1216" xr:uid="{00000000-0005-0000-0000-00005B010000}"/>
    <cellStyle name="Comma 17 3 2 2" xfId="1953" xr:uid="{3A1793D6-372B-44FF-BE30-63A2FED50720}"/>
    <cellStyle name="Comma 17 3 2 2 2" xfId="4467" xr:uid="{9E80B478-8D5D-4D8B-BB86-9423390670D3}"/>
    <cellStyle name="Comma 17 3 2 3" xfId="2692" xr:uid="{E23248D8-EA00-4DF5-B093-0F1C0EA6CB1D}"/>
    <cellStyle name="Comma 17 3 2 3 2" xfId="5198" xr:uid="{F7433C7F-F0FB-4FDE-B8DC-14586F1A03B2}"/>
    <cellStyle name="Comma 17 3 2 4" xfId="3733" xr:uid="{DEE8E59E-2312-4CF0-8116-CB02AFBB7C1E}"/>
    <cellStyle name="Comma 17 3 3" xfId="1384" xr:uid="{00000000-0005-0000-0000-00005C010000}"/>
    <cellStyle name="Comma 17 3 3 2" xfId="2121" xr:uid="{1E6DCEB4-F437-4A5E-9495-FD93E743EF55}"/>
    <cellStyle name="Comma 17 3 3 2 2" xfId="4635" xr:uid="{18BC6B12-0014-40DA-9CD8-FD5D8A2513E4}"/>
    <cellStyle name="Comma 17 3 3 3" xfId="2860" xr:uid="{D601DA5E-8090-466F-BE6D-F4C961F17367}"/>
    <cellStyle name="Comma 17 3 3 3 2" xfId="5366" xr:uid="{B20D41A2-2CB2-44BB-8496-C545D06FC3F5}"/>
    <cellStyle name="Comma 17 3 3 4" xfId="3901" xr:uid="{3ED0D10E-3A06-4621-9318-5EBC33111C4D}"/>
    <cellStyle name="Comma 17 3 4" xfId="1576" xr:uid="{39C4E156-B173-460B-AA57-F9F2DEAA990D}"/>
    <cellStyle name="Comma 17 3 4 2" xfId="4090" xr:uid="{3301EBD2-089A-4A06-943B-112D6E54DCCD}"/>
    <cellStyle name="Comma 17 3 5" xfId="2315" xr:uid="{B9EA1A9E-12FE-4613-8FBE-5391A4DE722C}"/>
    <cellStyle name="Comma 17 3 5 2" xfId="4821" xr:uid="{CA1CBD05-6539-4904-8A84-1A5951C0DF42}"/>
    <cellStyle name="Comma 17 3 6" xfId="3356" xr:uid="{EC852B49-4C83-4219-9948-BBA5A189ABB7}"/>
    <cellStyle name="Comma 17 3 7" xfId="5609" xr:uid="{C04B7D16-9A91-4EF2-BF33-F38B59BE33A0}"/>
    <cellStyle name="Comma 17 4" xfId="3026" xr:uid="{3CD84333-5F99-4693-94C9-EB5FD040D511}"/>
    <cellStyle name="Comma 18" xfId="128" xr:uid="{00000000-0005-0000-0000-00005D010000}"/>
    <cellStyle name="Comma 18 2" xfId="129" xr:uid="{00000000-0005-0000-0000-00005E010000}"/>
    <cellStyle name="Comma 18 2 2" xfId="861" xr:uid="{00000000-0005-0000-0000-00005F010000}"/>
    <cellStyle name="Comma 18 2 2 2" xfId="1264" xr:uid="{00000000-0005-0000-0000-000060010000}"/>
    <cellStyle name="Comma 18 2 2 2 2" xfId="2001" xr:uid="{580785B2-9931-4C77-B821-6D897E31B122}"/>
    <cellStyle name="Comma 18 2 2 2 2 2" xfId="4515" xr:uid="{F791F9B4-7389-4961-A2FB-5E63C91CFC3A}"/>
    <cellStyle name="Comma 18 2 2 2 3" xfId="2740" xr:uid="{7E436412-79B2-4A28-B813-AF2CEC09EA2D}"/>
    <cellStyle name="Comma 18 2 2 2 3 2" xfId="5246" xr:uid="{57787E71-01D2-49AD-98D1-3A14F233B43E}"/>
    <cellStyle name="Comma 18 2 2 2 4" xfId="3781" xr:uid="{19C1BD47-704C-4FCE-81D7-8F1957CDD5CF}"/>
    <cellStyle name="Comma 18 2 2 3" xfId="1432" xr:uid="{00000000-0005-0000-0000-000061010000}"/>
    <cellStyle name="Comma 18 2 2 3 2" xfId="2169" xr:uid="{B080F061-9A8A-49E1-97DD-5C92BB83E217}"/>
    <cellStyle name="Comma 18 2 2 3 2 2" xfId="4683" xr:uid="{154F5349-7E45-4C4D-B978-CF7924A3DAA6}"/>
    <cellStyle name="Comma 18 2 2 3 3" xfId="2908" xr:uid="{0155E2FA-99F6-4963-BF59-4953110C63DD}"/>
    <cellStyle name="Comma 18 2 2 3 3 2" xfId="5414" xr:uid="{404C97C5-73B7-47B8-9B2B-D87D738F453A}"/>
    <cellStyle name="Comma 18 2 2 3 4" xfId="3949" xr:uid="{57E7DD2E-9D5A-47B9-90A3-E3FE837EAAEB}"/>
    <cellStyle name="Comma 18 2 2 4" xfId="1624" xr:uid="{48796847-4877-4924-8482-44FE8B027005}"/>
    <cellStyle name="Comma 18 2 2 4 2" xfId="4138" xr:uid="{903FCEC5-9447-47C1-AF46-12F937515A15}"/>
    <cellStyle name="Comma 18 2 2 5" xfId="2363" xr:uid="{D12FB46D-D189-4871-819F-82E752011AD8}"/>
    <cellStyle name="Comma 18 2 2 5 2" xfId="4869" xr:uid="{0D9BBC67-2B6A-4001-8718-5AA9939390EF}"/>
    <cellStyle name="Comma 18 2 2 6" xfId="3404" xr:uid="{6EE5C993-338D-46F0-9E49-A57EF8965218}"/>
    <cellStyle name="Comma 18 2 2 7" xfId="5612" xr:uid="{AD3141C0-8AED-42B4-9EF3-819F024F7D78}"/>
    <cellStyle name="Comma 18 2 3" xfId="3029" xr:uid="{168AC260-00CE-40D0-A904-D05E1792EB5C}"/>
    <cellStyle name="Comma 18 3" xfId="814" xr:uid="{00000000-0005-0000-0000-000062010000}"/>
    <cellStyle name="Comma 18 3 2" xfId="1217" xr:uid="{00000000-0005-0000-0000-000063010000}"/>
    <cellStyle name="Comma 18 3 2 2" xfId="1954" xr:uid="{BBCF918E-41A1-4FB9-AB41-645EAF824C9E}"/>
    <cellStyle name="Comma 18 3 2 2 2" xfId="4468" xr:uid="{42329BB0-1D16-4F6A-A86C-532F92075020}"/>
    <cellStyle name="Comma 18 3 2 3" xfId="2693" xr:uid="{306F0199-D172-4999-B655-B06FD2DF82EA}"/>
    <cellStyle name="Comma 18 3 2 3 2" xfId="5199" xr:uid="{36078A41-76D2-4D0D-8F0C-7E38A9FDB1E6}"/>
    <cellStyle name="Comma 18 3 2 4" xfId="3734" xr:uid="{DD0194C3-B14B-467A-87B9-9D78917F975D}"/>
    <cellStyle name="Comma 18 3 3" xfId="1385" xr:uid="{00000000-0005-0000-0000-000064010000}"/>
    <cellStyle name="Comma 18 3 3 2" xfId="2122" xr:uid="{FE1AC4AE-11CE-4F8C-A576-F11BB56E482B}"/>
    <cellStyle name="Comma 18 3 3 2 2" xfId="4636" xr:uid="{D7CB60B3-9C6C-4183-BFC7-B14681D8A24D}"/>
    <cellStyle name="Comma 18 3 3 3" xfId="2861" xr:uid="{E10D5916-4CED-4954-B7DF-6CE93CC69340}"/>
    <cellStyle name="Comma 18 3 3 3 2" xfId="5367" xr:uid="{FCF59B6B-3C96-4B76-94A2-3A048C851F99}"/>
    <cellStyle name="Comma 18 3 3 4" xfId="3902" xr:uid="{E5566812-A55E-4972-83D6-01AEB515CAE2}"/>
    <cellStyle name="Comma 18 3 4" xfId="1577" xr:uid="{6EC14033-8A12-458C-B584-6A0D702FAB26}"/>
    <cellStyle name="Comma 18 3 4 2" xfId="4091" xr:uid="{6BC5474E-139A-43C3-B56E-84A7BB7054CF}"/>
    <cellStyle name="Comma 18 3 5" xfId="2316" xr:uid="{5E0FDB8E-0DC0-466E-B3BB-FB454D336CDE}"/>
    <cellStyle name="Comma 18 3 5 2" xfId="4822" xr:uid="{8C2A245F-B1FE-4611-B5C4-8A6B367DF265}"/>
    <cellStyle name="Comma 18 3 6" xfId="3357" xr:uid="{F5FAF3C3-03F0-4119-AD8D-0FF83C32C5D8}"/>
    <cellStyle name="Comma 18 3 7" xfId="5611" xr:uid="{AC211BB3-37CA-4258-BF5C-4911C83B138B}"/>
    <cellStyle name="Comma 18 4" xfId="3028" xr:uid="{DAC6F1F4-6362-42BC-9CE2-C3B7E81C811D}"/>
    <cellStyle name="Comma 19" xfId="79" xr:uid="{00000000-0005-0000-0000-000065010000}"/>
    <cellStyle name="Comma 19 2" xfId="130" xr:uid="{00000000-0005-0000-0000-000066010000}"/>
    <cellStyle name="Comma 19 2 2" xfId="862" xr:uid="{00000000-0005-0000-0000-000067010000}"/>
    <cellStyle name="Comma 19 2 2 2" xfId="1265" xr:uid="{00000000-0005-0000-0000-000068010000}"/>
    <cellStyle name="Comma 19 2 2 2 2" xfId="2002" xr:uid="{458AEEF0-D2F8-4861-A8DB-95C7B7E2DC6B}"/>
    <cellStyle name="Comma 19 2 2 2 2 2" xfId="4516" xr:uid="{917E9214-B099-4924-BDB5-C817E5154B94}"/>
    <cellStyle name="Comma 19 2 2 2 3" xfId="2741" xr:uid="{C8AE186F-CBDE-4896-B80A-BA8E7DEE9E92}"/>
    <cellStyle name="Comma 19 2 2 2 3 2" xfId="5247" xr:uid="{F560F877-73A8-4176-8548-44A56B98C5E3}"/>
    <cellStyle name="Comma 19 2 2 2 4" xfId="3782" xr:uid="{E01A0E68-9B72-49CE-8469-0C318C3C5063}"/>
    <cellStyle name="Comma 19 2 2 3" xfId="1433" xr:uid="{00000000-0005-0000-0000-000069010000}"/>
    <cellStyle name="Comma 19 2 2 3 2" xfId="2170" xr:uid="{B01AB271-F616-4A78-B420-6A2C271F9406}"/>
    <cellStyle name="Comma 19 2 2 3 2 2" xfId="4684" xr:uid="{85BF6450-C75D-4A26-A3EC-31142B0684C0}"/>
    <cellStyle name="Comma 19 2 2 3 3" xfId="2909" xr:uid="{AC773E2F-42AF-470B-963E-35DB61A475D3}"/>
    <cellStyle name="Comma 19 2 2 3 3 2" xfId="5415" xr:uid="{801303A3-2013-489B-AA70-BCDB74C38513}"/>
    <cellStyle name="Comma 19 2 2 3 4" xfId="3950" xr:uid="{06BE0701-494E-4A46-9FC2-28493AA7C257}"/>
    <cellStyle name="Comma 19 2 2 4" xfId="1625" xr:uid="{C27B4E43-38C6-405E-931B-446B370A354B}"/>
    <cellStyle name="Comma 19 2 2 4 2" xfId="4139" xr:uid="{ED56EC19-F57A-4897-8B25-EF224B8CACAA}"/>
    <cellStyle name="Comma 19 2 2 5" xfId="2364" xr:uid="{8E02801C-B8E8-4362-96BA-8FE6D7D88929}"/>
    <cellStyle name="Comma 19 2 2 5 2" xfId="4870" xr:uid="{F48F1FEE-896B-416C-9B69-C7027C440853}"/>
    <cellStyle name="Comma 19 2 2 6" xfId="3405" xr:uid="{930445E6-D75B-4149-BC43-F6DA6C8D0C3B}"/>
    <cellStyle name="Comma 19 2 2 7" xfId="5614" xr:uid="{2BA7F735-AC0D-4570-B6D9-E1D85A955ED9}"/>
    <cellStyle name="Comma 19 2 3" xfId="3030" xr:uid="{E9EC95B1-4C12-4E66-AED7-006E9F4A8E3B}"/>
    <cellStyle name="Comma 19 3" xfId="815" xr:uid="{00000000-0005-0000-0000-00006A010000}"/>
    <cellStyle name="Comma 19 3 2" xfId="1218" xr:uid="{00000000-0005-0000-0000-00006B010000}"/>
    <cellStyle name="Comma 19 3 2 2" xfId="1955" xr:uid="{4B4DBF94-7D00-4E52-AD2C-8BC15717A8BE}"/>
    <cellStyle name="Comma 19 3 2 2 2" xfId="4469" xr:uid="{73A5F52E-6859-4339-8B77-64AB8D29FC3B}"/>
    <cellStyle name="Comma 19 3 2 3" xfId="2694" xr:uid="{3F606966-8976-4846-B8CA-54DD2B16AD3D}"/>
    <cellStyle name="Comma 19 3 2 3 2" xfId="5200" xr:uid="{37797837-7EAC-4C9D-B86A-0E64052252B1}"/>
    <cellStyle name="Comma 19 3 2 4" xfId="3735" xr:uid="{7282E7A1-F644-4F0F-AABC-EE0422858A57}"/>
    <cellStyle name="Comma 19 3 3" xfId="1386" xr:uid="{00000000-0005-0000-0000-00006C010000}"/>
    <cellStyle name="Comma 19 3 3 2" xfId="2123" xr:uid="{5524B8BC-F307-4C1F-B45B-2289E462A39B}"/>
    <cellStyle name="Comma 19 3 3 2 2" xfId="4637" xr:uid="{0E096616-F8D8-4600-BE22-74E89147CF5D}"/>
    <cellStyle name="Comma 19 3 3 3" xfId="2862" xr:uid="{1628136D-CB0F-4839-855D-31A1B1C9D06B}"/>
    <cellStyle name="Comma 19 3 3 3 2" xfId="5368" xr:uid="{0A1B6775-3D80-4530-90A0-F908A6EB7083}"/>
    <cellStyle name="Comma 19 3 3 4" xfId="3903" xr:uid="{86E795C8-B960-4045-9C1B-BDDBBD7AE43F}"/>
    <cellStyle name="Comma 19 3 4" xfId="1578" xr:uid="{642D670F-B7E0-4478-A49A-FCD6AA670D1B}"/>
    <cellStyle name="Comma 19 3 4 2" xfId="4092" xr:uid="{F36FB5DF-4EE1-4E41-AF0E-EF3A35FB64B1}"/>
    <cellStyle name="Comma 19 3 5" xfId="2317" xr:uid="{907B6110-B325-4A3B-B6AC-609ADE968231}"/>
    <cellStyle name="Comma 19 3 5 2" xfId="4823" xr:uid="{A07E7D9A-752D-4153-99C7-87020D3A5F7D}"/>
    <cellStyle name="Comma 19 3 6" xfId="3358" xr:uid="{B42925FA-53E1-4C8F-A231-B0DA998FDDBB}"/>
    <cellStyle name="Comma 19 3 7" xfId="5613" xr:uid="{56C9C4D5-9762-4886-99B4-16179E7DEDC0}"/>
    <cellStyle name="Comma 19 4" xfId="3011" xr:uid="{5F28FE76-60ED-471D-B1D0-52245A4CDF4F}"/>
    <cellStyle name="Comma 2" xfId="4" xr:uid="{00000000-0005-0000-0000-00006D010000}"/>
    <cellStyle name="Comma 2 2" xfId="326" xr:uid="{00000000-0005-0000-0000-00006E010000}"/>
    <cellStyle name="Comma 2 2 2" xfId="327" xr:uid="{00000000-0005-0000-0000-00006F010000}"/>
    <cellStyle name="Comma 2 2 2 2" xfId="832" xr:uid="{00000000-0005-0000-0000-000070010000}"/>
    <cellStyle name="Comma 2 2 2 2 2" xfId="1235" xr:uid="{00000000-0005-0000-0000-000071010000}"/>
    <cellStyle name="Comma 2 2 2 2 2 2" xfId="1972" xr:uid="{BCC9E080-2505-4012-AE2E-8C329248C65C}"/>
    <cellStyle name="Comma 2 2 2 2 2 2 2" xfId="4486" xr:uid="{B884DEC5-3911-45CD-9630-A33023848427}"/>
    <cellStyle name="Comma 2 2 2 2 2 3" xfId="2711" xr:uid="{2A750EDA-44E2-4B57-9C5B-CFB516E7B650}"/>
    <cellStyle name="Comma 2 2 2 2 2 3 2" xfId="5217" xr:uid="{AD4DA577-9C7F-4331-8072-CB44A74B5534}"/>
    <cellStyle name="Comma 2 2 2 2 2 4" xfId="3752" xr:uid="{016CDE78-66E2-4B0C-97C4-45CCC886E123}"/>
    <cellStyle name="Comma 2 2 2 2 3" xfId="1403" xr:uid="{00000000-0005-0000-0000-000072010000}"/>
    <cellStyle name="Comma 2 2 2 2 3 2" xfId="2140" xr:uid="{4742BFFE-5E68-4BA1-ACA2-475A52351ED5}"/>
    <cellStyle name="Comma 2 2 2 2 3 2 2" xfId="4654" xr:uid="{621F2648-D3EC-4F55-85DB-1E6C20AAF89A}"/>
    <cellStyle name="Comma 2 2 2 2 3 3" xfId="2879" xr:uid="{17CD746C-9FEF-4374-A7F4-E2828E86AA99}"/>
    <cellStyle name="Comma 2 2 2 2 3 3 2" xfId="5385" xr:uid="{A414CDF8-0C14-42E2-BE76-B65DDEE3BB8A}"/>
    <cellStyle name="Comma 2 2 2 2 3 4" xfId="3920" xr:uid="{85892E33-7726-4F8D-BB36-58164848982C}"/>
    <cellStyle name="Comma 2 2 2 2 4" xfId="1595" xr:uid="{4268ECB9-7335-4FEB-A26B-3BE7BF0C8E3E}"/>
    <cellStyle name="Comma 2 2 2 2 4 2" xfId="4109" xr:uid="{60E866E7-B7D5-487E-809E-B015A71CBB9E}"/>
    <cellStyle name="Comma 2 2 2 2 5" xfId="2334" xr:uid="{4AFBFC9D-99EB-451C-BF42-2A5E7A2CDA57}"/>
    <cellStyle name="Comma 2 2 2 2 5 2" xfId="4840" xr:uid="{B22B5DC6-C55C-482B-A54B-26123BB03EAB}"/>
    <cellStyle name="Comma 2 2 2 2 6" xfId="3375" xr:uid="{0D58FE69-B0A2-4C53-A5D6-824998B8DC1B}"/>
    <cellStyle name="Comma 2 2 2 3" xfId="3054" xr:uid="{C3F40648-F13B-4B46-B0FE-25364DC241BB}"/>
    <cellStyle name="Comma 2 2 3" xfId="328" xr:uid="{00000000-0005-0000-0000-000073010000}"/>
    <cellStyle name="Comma 2 2 3 2" xfId="510" xr:uid="{00000000-0005-0000-0000-000074010000}"/>
    <cellStyle name="Comma 2 2 3 2 2" xfId="893" xr:uid="{00000000-0005-0000-0000-000075010000}"/>
    <cellStyle name="Comma 2 2 3 2 2 2" xfId="1291" xr:uid="{00000000-0005-0000-0000-000076010000}"/>
    <cellStyle name="Comma 2 2 3 2 2 2 2" xfId="2028" xr:uid="{7E0C03C3-E59C-48EF-9124-2F8B79FDD8D7}"/>
    <cellStyle name="Comma 2 2 3 2 2 2 2 2" xfId="4542" xr:uid="{FCF07576-9EEB-40D9-AED3-0EA9B2503A1B}"/>
    <cellStyle name="Comma 2 2 3 2 2 2 3" xfId="2767" xr:uid="{A3392C54-2253-459B-BB99-8F0A442A6C7F}"/>
    <cellStyle name="Comma 2 2 3 2 2 2 3 2" xfId="5273" xr:uid="{AE80C588-1B0E-47E7-BD54-3085923F19B3}"/>
    <cellStyle name="Comma 2 2 3 2 2 2 4" xfId="3808" xr:uid="{5E649061-8EAE-4B5C-8BAA-4386B71E7EDC}"/>
    <cellStyle name="Comma 2 2 3 2 2 3" xfId="1459" xr:uid="{00000000-0005-0000-0000-000077010000}"/>
    <cellStyle name="Comma 2 2 3 2 2 3 2" xfId="2196" xr:uid="{DC64722F-46B5-41C1-8A6E-1E7FD82E0686}"/>
    <cellStyle name="Comma 2 2 3 2 2 3 2 2" xfId="4710" xr:uid="{0A3E8AE6-7F0C-4D55-9212-1D69F6AFE6FF}"/>
    <cellStyle name="Comma 2 2 3 2 2 3 3" xfId="2935" xr:uid="{50D85F30-6FE7-4AD1-8475-925F98E252EA}"/>
    <cellStyle name="Comma 2 2 3 2 2 3 3 2" xfId="5441" xr:uid="{1447B35F-4A68-4A44-A81A-A66573C2F803}"/>
    <cellStyle name="Comma 2 2 3 2 2 3 4" xfId="3976" xr:uid="{53596FE8-A356-4E10-8465-B20136FDB1C9}"/>
    <cellStyle name="Comma 2 2 3 2 2 4" xfId="1651" xr:uid="{5984AD1C-5886-4492-901A-CE4BA0534DA6}"/>
    <cellStyle name="Comma 2 2 3 2 2 4 2" xfId="4165" xr:uid="{D31B94C4-830B-4A25-9F8F-BD4F18189B73}"/>
    <cellStyle name="Comma 2 2 3 2 2 5" xfId="2390" xr:uid="{48B1B4C3-1FAB-42A5-91BF-927A76B782D7}"/>
    <cellStyle name="Comma 2 2 3 2 2 5 2" xfId="4896" xr:uid="{F050A02B-A431-47EB-9F15-9EF3E4D1F15F}"/>
    <cellStyle name="Comma 2 2 3 2 2 6" xfId="3431" xr:uid="{20FDAF89-AE7C-45EB-B674-1E25A1944A42}"/>
    <cellStyle name="Comma 2 2 3 2 3" xfId="3086" xr:uid="{033107A5-80D2-457F-9031-32DE0EF9AA66}"/>
    <cellStyle name="Comma 2 2 3 3" xfId="828" xr:uid="{00000000-0005-0000-0000-000078010000}"/>
    <cellStyle name="Comma 2 2 3 3 2" xfId="1231" xr:uid="{00000000-0005-0000-0000-000079010000}"/>
    <cellStyle name="Comma 2 2 3 3 2 2" xfId="1968" xr:uid="{164619F8-2B55-4FE2-A05E-B9D252461E74}"/>
    <cellStyle name="Comma 2 2 3 3 2 2 2" xfId="4482" xr:uid="{DD377FE2-D83A-4191-9A99-AE9EE5710091}"/>
    <cellStyle name="Comma 2 2 3 3 2 3" xfId="2707" xr:uid="{38F30AB5-334E-43FE-A35C-CA02518E7FE3}"/>
    <cellStyle name="Comma 2 2 3 3 2 3 2" xfId="5213" xr:uid="{72F35685-44AF-4337-A41E-894B50F0AE17}"/>
    <cellStyle name="Comma 2 2 3 3 2 4" xfId="3748" xr:uid="{4A135E49-4294-488D-B814-C7ED92932072}"/>
    <cellStyle name="Comma 2 2 3 3 3" xfId="1399" xr:uid="{00000000-0005-0000-0000-00007A010000}"/>
    <cellStyle name="Comma 2 2 3 3 3 2" xfId="2136" xr:uid="{246F5038-93EA-45DE-9498-3642CE25D24F}"/>
    <cellStyle name="Comma 2 2 3 3 3 2 2" xfId="4650" xr:uid="{81311426-942E-47FA-9D9B-E6BA91C27BFF}"/>
    <cellStyle name="Comma 2 2 3 3 3 3" xfId="2875" xr:uid="{460A8A61-58CD-4BF1-A97B-AB4D7F1CC903}"/>
    <cellStyle name="Comma 2 2 3 3 3 3 2" xfId="5381" xr:uid="{D6E97D67-3D82-4A8A-9A9C-860BF8F77F2B}"/>
    <cellStyle name="Comma 2 2 3 3 3 4" xfId="3916" xr:uid="{B6368D7B-9F56-426D-8537-22C0181C8205}"/>
    <cellStyle name="Comma 2 2 3 3 4" xfId="1591" xr:uid="{DBC9018B-77B7-4C62-AAF9-B533C4E129A2}"/>
    <cellStyle name="Comma 2 2 3 3 4 2" xfId="4105" xr:uid="{55009C16-82B6-4CD2-BA35-6E11665060A4}"/>
    <cellStyle name="Comma 2 2 3 3 5" xfId="2330" xr:uid="{5F365CF3-F3A7-4BC3-8E8E-846F447F63BD}"/>
    <cellStyle name="Comma 2 2 3 3 5 2" xfId="4836" xr:uid="{95EFD037-82ED-4416-809F-40AB9A3208F1}"/>
    <cellStyle name="Comma 2 2 3 3 6" xfId="3371" xr:uid="{FD5EDD1F-5B20-4BF9-8879-F3D413DE8199}"/>
    <cellStyle name="Comma 2 2 3 4" xfId="3055" xr:uid="{96DBB8C0-6726-4705-B021-8D7C8D00B275}"/>
    <cellStyle name="Comma 2 2 4" xfId="803" xr:uid="{00000000-0005-0000-0000-00007B010000}"/>
    <cellStyle name="Comma 2 2 4 2" xfId="1206" xr:uid="{00000000-0005-0000-0000-00007C010000}"/>
    <cellStyle name="Comma 2 2 4 2 2" xfId="1943" xr:uid="{82573F67-1F41-482E-BF45-F743E8BEBB08}"/>
    <cellStyle name="Comma 2 2 4 2 2 2" xfId="4457" xr:uid="{0CB36037-3994-4F9D-802F-CBFE92EF723E}"/>
    <cellStyle name="Comma 2 2 4 2 3" xfId="2682" xr:uid="{7E396875-ED93-4094-81A8-F64624849067}"/>
    <cellStyle name="Comma 2 2 4 2 3 2" xfId="5188" xr:uid="{81977541-D10B-4708-835F-206246B0E73C}"/>
    <cellStyle name="Comma 2 2 4 2 4" xfId="3723" xr:uid="{87B0E0B6-D562-474D-BFFF-99F18918EC05}"/>
    <cellStyle name="Comma 2 2 4 3" xfId="1374" xr:uid="{00000000-0005-0000-0000-00007D010000}"/>
    <cellStyle name="Comma 2 2 4 3 2" xfId="2111" xr:uid="{71098DA3-AFF4-4B52-830E-DA4086020FBE}"/>
    <cellStyle name="Comma 2 2 4 3 2 2" xfId="4625" xr:uid="{5AD56BC2-E8C1-4CF9-A4B8-6CAF8636732B}"/>
    <cellStyle name="Comma 2 2 4 3 3" xfId="2850" xr:uid="{FD23BBD0-478A-40B5-89F5-B3FC7DA97F31}"/>
    <cellStyle name="Comma 2 2 4 3 3 2" xfId="5356" xr:uid="{3F48D040-D4A9-491D-80C0-89EB53D08FEF}"/>
    <cellStyle name="Comma 2 2 4 3 4" xfId="3891" xr:uid="{B8D71330-580A-484A-BDCF-A49651EA3C64}"/>
    <cellStyle name="Comma 2 2 4 4" xfId="1566" xr:uid="{7AC4AE83-1DDD-46EA-AE5F-AA4A575E3B41}"/>
    <cellStyle name="Comma 2 2 4 4 2" xfId="4080" xr:uid="{7C6B57A8-C26A-4AEF-9332-A078A9B3F7C7}"/>
    <cellStyle name="Comma 2 2 4 5" xfId="2305" xr:uid="{8078B3CF-AAF6-45FB-A422-5059F78721E0}"/>
    <cellStyle name="Comma 2 2 4 5 2" xfId="4811" xr:uid="{867A7792-FE01-4182-ACB1-28329416537A}"/>
    <cellStyle name="Comma 2 2 4 6" xfId="3346" xr:uid="{0C2E3B29-FD9B-42DC-B103-5D1273F2A1CB}"/>
    <cellStyle name="Comma 2 2 5" xfId="3053" xr:uid="{EA059DE2-C634-4C77-9AE1-4A22EA5F678C}"/>
    <cellStyle name="Comma 2 3" xfId="329" xr:uid="{00000000-0005-0000-0000-00007E010000}"/>
    <cellStyle name="Comma 2 3 2" xfId="516" xr:uid="{00000000-0005-0000-0000-00007F010000}"/>
    <cellStyle name="Comma 2 3 2 2" xfId="897" xr:uid="{00000000-0005-0000-0000-000080010000}"/>
    <cellStyle name="Comma 2 3 2 2 2" xfId="1295" xr:uid="{00000000-0005-0000-0000-000081010000}"/>
    <cellStyle name="Comma 2 3 2 2 2 2" xfId="2032" xr:uid="{EDFACD45-3810-44C8-A3A2-74BA3F9AF324}"/>
    <cellStyle name="Comma 2 3 2 2 2 2 2" xfId="4546" xr:uid="{A4851545-9AB2-45B1-925F-CE10BDA0ADC6}"/>
    <cellStyle name="Comma 2 3 2 2 2 3" xfId="2771" xr:uid="{F60C054B-85C4-407C-9BDF-AB53BFD1ADDC}"/>
    <cellStyle name="Comma 2 3 2 2 2 3 2" xfId="5277" xr:uid="{B3AA18C1-1162-4B1A-960B-3E018E4C589C}"/>
    <cellStyle name="Comma 2 3 2 2 2 4" xfId="3812" xr:uid="{D15B3A24-F46B-48FC-8895-29E8DC88E81C}"/>
    <cellStyle name="Comma 2 3 2 2 3" xfId="1463" xr:uid="{00000000-0005-0000-0000-000082010000}"/>
    <cellStyle name="Comma 2 3 2 2 3 2" xfId="2200" xr:uid="{242D1DD6-907C-4106-B181-767E515D4D52}"/>
    <cellStyle name="Comma 2 3 2 2 3 2 2" xfId="4714" xr:uid="{44A07DDC-B8B8-4B99-8392-E7900A823B73}"/>
    <cellStyle name="Comma 2 3 2 2 3 3" xfId="2939" xr:uid="{9A0B938B-87BB-4085-BA7F-DDD328A61889}"/>
    <cellStyle name="Comma 2 3 2 2 3 3 2" xfId="5445" xr:uid="{53224190-4018-4DDA-AF81-DC0BDE653A50}"/>
    <cellStyle name="Comma 2 3 2 2 3 4" xfId="3980" xr:uid="{A55548F4-38EC-4AEB-AF23-2FD770659F39}"/>
    <cellStyle name="Comma 2 3 2 2 4" xfId="1655" xr:uid="{819D2469-775F-46EC-9E2B-ACA330FC01ED}"/>
    <cellStyle name="Comma 2 3 2 2 4 2" xfId="4169" xr:uid="{C9B228AE-B153-4583-A8A5-AD8EA9DDBEEF}"/>
    <cellStyle name="Comma 2 3 2 2 5" xfId="2394" xr:uid="{9FE7444D-D1A4-407D-A8E2-4D96CBC95053}"/>
    <cellStyle name="Comma 2 3 2 2 5 2" xfId="4900" xr:uid="{9E00302F-F947-4DFC-929B-FB77EC25919E}"/>
    <cellStyle name="Comma 2 3 2 2 6" xfId="3435" xr:uid="{D0A3DC44-A184-4FE3-9A6D-913C0EC8CBA1}"/>
    <cellStyle name="Comma 2 3 2 3" xfId="3091" xr:uid="{E760ECBD-8164-4710-8A98-15FFB2923791}"/>
    <cellStyle name="Comma 2 3 3" xfId="835" xr:uid="{00000000-0005-0000-0000-000083010000}"/>
    <cellStyle name="Comma 2 3 3 2" xfId="1238" xr:uid="{00000000-0005-0000-0000-000084010000}"/>
    <cellStyle name="Comma 2 3 3 2 2" xfId="1975" xr:uid="{AF7BDE13-1DB3-4271-8C65-2DFE08713260}"/>
    <cellStyle name="Comma 2 3 3 2 2 2" xfId="4489" xr:uid="{C0B0946F-0659-4428-AC7D-DAFE05472295}"/>
    <cellStyle name="Comma 2 3 3 2 3" xfId="2714" xr:uid="{B60C2867-BAD9-4B5C-A5EC-75E3B02E4A83}"/>
    <cellStyle name="Comma 2 3 3 2 3 2" xfId="5220" xr:uid="{0403D938-0CEE-41DF-A96C-2D9CF3185DA4}"/>
    <cellStyle name="Comma 2 3 3 2 4" xfId="3755" xr:uid="{992D7054-5D77-4F45-80E3-992B99DFE762}"/>
    <cellStyle name="Comma 2 3 3 3" xfId="1406" xr:uid="{00000000-0005-0000-0000-000085010000}"/>
    <cellStyle name="Comma 2 3 3 3 2" xfId="2143" xr:uid="{D1B928F4-28B0-4878-8E1F-AA23826D16FB}"/>
    <cellStyle name="Comma 2 3 3 3 2 2" xfId="4657" xr:uid="{8D34DC13-AE87-46F6-B923-092F7A1039A3}"/>
    <cellStyle name="Comma 2 3 3 3 3" xfId="2882" xr:uid="{CB611491-BF70-4386-99EC-4DC875265802}"/>
    <cellStyle name="Comma 2 3 3 3 3 2" xfId="5388" xr:uid="{5773D493-459D-400C-9046-9EBC7BE7C0D2}"/>
    <cellStyle name="Comma 2 3 3 3 4" xfId="3923" xr:uid="{E1F5BF9F-F3E3-4C73-A1E8-41C976F7E862}"/>
    <cellStyle name="Comma 2 3 3 4" xfId="1598" xr:uid="{D1BC52E5-5D76-40C2-9610-FE3534E9A131}"/>
    <cellStyle name="Comma 2 3 3 4 2" xfId="4112" xr:uid="{A360319E-0C19-4897-9F98-317064C146E4}"/>
    <cellStyle name="Comma 2 3 3 5" xfId="2337" xr:uid="{7E6E6A28-FDC9-4BD8-B775-AEFEDE62AD1E}"/>
    <cellStyle name="Comma 2 3 3 5 2" xfId="4843" xr:uid="{FEE4942C-2EDB-4E0A-98CB-A609BFDF6BF1}"/>
    <cellStyle name="Comma 2 3 3 6" xfId="3378" xr:uid="{603F8222-B818-49E6-91C0-C1144E9951C3}"/>
    <cellStyle name="Comma 2 3 4" xfId="3056" xr:uid="{791C36CE-7556-434F-B218-0422388C5287}"/>
    <cellStyle name="Comma 2 4" xfId="780" xr:uid="{00000000-0005-0000-0000-000086010000}"/>
    <cellStyle name="Comma 2 4 2" xfId="1184" xr:uid="{00000000-0005-0000-0000-000087010000}"/>
    <cellStyle name="Comma 2 4 2 2" xfId="1921" xr:uid="{D4DC48C7-292F-4E78-9030-4B8649482B41}"/>
    <cellStyle name="Comma 2 4 2 2 2" xfId="4435" xr:uid="{A48BB2B1-27D6-497C-A5FB-E6A85A22736A}"/>
    <cellStyle name="Comma 2 4 2 3" xfId="2660" xr:uid="{68E98ADF-6768-4B60-81E4-9D7EF23431A8}"/>
    <cellStyle name="Comma 2 4 2 3 2" xfId="5166" xr:uid="{EC0C714B-CF03-45E9-8C69-6EFC157080C9}"/>
    <cellStyle name="Comma 2 4 2 4" xfId="3701" xr:uid="{8422D16D-1F4D-4887-8222-4B087B11CF5D}"/>
    <cellStyle name="Comma 2 4 3" xfId="1352" xr:uid="{00000000-0005-0000-0000-000088010000}"/>
    <cellStyle name="Comma 2 4 3 2" xfId="2089" xr:uid="{0022EC44-7F4E-4F3D-A3A2-6EE1DBD7F7AC}"/>
    <cellStyle name="Comma 2 4 3 2 2" xfId="4603" xr:uid="{137EB1FC-2198-4781-8545-550979786A5B}"/>
    <cellStyle name="Comma 2 4 3 3" xfId="2828" xr:uid="{C754E43B-7DED-44B2-A733-244C6B52D35F}"/>
    <cellStyle name="Comma 2 4 3 3 2" xfId="5334" xr:uid="{DC98AC08-A4B3-473E-9A54-4127B9E132BE}"/>
    <cellStyle name="Comma 2 4 3 4" xfId="3869" xr:uid="{A5B9B5AD-CD3F-49EC-9C96-D43AF776463F}"/>
    <cellStyle name="Comma 2 4 4" xfId="1544" xr:uid="{CC6E466F-1423-4914-A317-054545F4AD43}"/>
    <cellStyle name="Comma 2 4 4 2" xfId="4058" xr:uid="{E5B957D1-A08D-434C-9747-CAD2A21BEC38}"/>
    <cellStyle name="Comma 2 4 5" xfId="2283" xr:uid="{3E6398A3-C65D-4282-8447-28486F5B4E3B}"/>
    <cellStyle name="Comma 2 4 5 2" xfId="4789" xr:uid="{3BE15D11-50B3-4B3C-B576-6D550C00D21D}"/>
    <cellStyle name="Comma 2 4 6" xfId="3324" xr:uid="{7966D67A-6B3F-4F5B-9DEB-76FB4504B407}"/>
    <cellStyle name="Comma 2 4 7" xfId="5615" xr:uid="{CABC1768-94A5-4CE4-A6AC-3C57E5B9E959}"/>
    <cellStyle name="Comma 2 5" xfId="796" xr:uid="{00000000-0005-0000-0000-000089010000}"/>
    <cellStyle name="Comma 2 5 2" xfId="1199" xr:uid="{00000000-0005-0000-0000-00008A010000}"/>
    <cellStyle name="Comma 2 5 2 2" xfId="1936" xr:uid="{55112630-89CD-4406-A5C3-9239F902AD28}"/>
    <cellStyle name="Comma 2 5 2 2 2" xfId="4450" xr:uid="{68FE9224-1FFB-49DA-8522-ACD2BBFC3212}"/>
    <cellStyle name="Comma 2 5 2 3" xfId="2675" xr:uid="{F481FDE2-6842-419F-8C8E-56146B4869EA}"/>
    <cellStyle name="Comma 2 5 2 3 2" xfId="5181" xr:uid="{F27405CD-8DEA-49DD-80E7-32F06C5B51A9}"/>
    <cellStyle name="Comma 2 5 2 4" xfId="3716" xr:uid="{E70929CE-0B77-4538-8EFB-FD324BD079E0}"/>
    <cellStyle name="Comma 2 5 3" xfId="1367" xr:uid="{00000000-0005-0000-0000-00008B010000}"/>
    <cellStyle name="Comma 2 5 3 2" xfId="2104" xr:uid="{21A523D1-F7ED-44E4-BC3A-778967675384}"/>
    <cellStyle name="Comma 2 5 3 2 2" xfId="4618" xr:uid="{78404033-3F25-4DAD-A1EB-281A4AAA38DE}"/>
    <cellStyle name="Comma 2 5 3 3" xfId="2843" xr:uid="{33616460-5B5F-47E8-A850-D1CE1D3C19CD}"/>
    <cellStyle name="Comma 2 5 3 3 2" xfId="5349" xr:uid="{7F9B9C02-1934-4786-A00D-293A3EEC3D64}"/>
    <cellStyle name="Comma 2 5 3 4" xfId="3884" xr:uid="{2C803DB7-C6AA-40FC-B012-2521D448DE79}"/>
    <cellStyle name="Comma 2 5 4" xfId="1559" xr:uid="{4C3CD7F8-C3EA-4CF6-8D61-98267EEE4EC0}"/>
    <cellStyle name="Comma 2 5 4 2" xfId="4073" xr:uid="{10DAEDFE-3FE1-4BF4-B805-2A4F036528C8}"/>
    <cellStyle name="Comma 2 5 5" xfId="2298" xr:uid="{0DC8F6A1-7D66-4428-932C-21A3D8AD3742}"/>
    <cellStyle name="Comma 2 5 5 2" xfId="4804" xr:uid="{705AB23F-BD47-4F8C-A675-A477C0D18690}"/>
    <cellStyle name="Comma 2 5 6" xfId="3339" xr:uid="{6E7B76F7-1970-49FE-8768-2082B1B3F9E7}"/>
    <cellStyle name="Comma 2 6" xfId="63" xr:uid="{00000000-0005-0000-0000-00008C010000}"/>
    <cellStyle name="Comma 2 6 2" xfId="3003" xr:uid="{5EAE9C86-E498-4162-8DA1-206AA070F590}"/>
    <cellStyle name="Comma 20" xfId="131" xr:uid="{00000000-0005-0000-0000-00008D010000}"/>
    <cellStyle name="Comma 20 2" xfId="507" xr:uid="{00000000-0005-0000-0000-00008E010000}"/>
    <cellStyle name="Comma 20 2 2" xfId="890" xr:uid="{00000000-0005-0000-0000-00008F010000}"/>
    <cellStyle name="Comma 20 2 2 2" xfId="1288" xr:uid="{00000000-0005-0000-0000-000090010000}"/>
    <cellStyle name="Comma 20 2 2 2 2" xfId="2025" xr:uid="{CD73ABB8-C715-4521-87D0-AA31EFEB2599}"/>
    <cellStyle name="Comma 20 2 2 2 2 2" xfId="4539" xr:uid="{8D788753-E066-455F-AA5A-11BA189CF13D}"/>
    <cellStyle name="Comma 20 2 2 2 3" xfId="2764" xr:uid="{EE5F3664-F7E7-4A65-8F70-21B3BD04418C}"/>
    <cellStyle name="Comma 20 2 2 2 3 2" xfId="5270" xr:uid="{9205B315-FBFE-45C0-9F11-54E49B00C491}"/>
    <cellStyle name="Comma 20 2 2 2 4" xfId="3805" xr:uid="{B910A1FD-4A32-4B78-B068-78C00E3026F8}"/>
    <cellStyle name="Comma 20 2 2 3" xfId="1456" xr:uid="{00000000-0005-0000-0000-000091010000}"/>
    <cellStyle name="Comma 20 2 2 3 2" xfId="2193" xr:uid="{05081123-02C1-4D9B-9B6C-274815BEF031}"/>
    <cellStyle name="Comma 20 2 2 3 2 2" xfId="4707" xr:uid="{CD7A2EAB-7935-4D5A-AE7C-2A9A035B22BE}"/>
    <cellStyle name="Comma 20 2 2 3 3" xfId="2932" xr:uid="{3E3194F3-0116-4DB6-8877-C4703C62F4F7}"/>
    <cellStyle name="Comma 20 2 2 3 3 2" xfId="5438" xr:uid="{E409BFD5-F91E-42D8-9457-1A376D39CBB8}"/>
    <cellStyle name="Comma 20 2 2 3 4" xfId="3973" xr:uid="{A8E55B10-4E8F-488A-93CC-B85512F3BDE4}"/>
    <cellStyle name="Comma 20 2 2 4" xfId="1648" xr:uid="{9165F675-0379-46EE-AD23-61F94CFB7950}"/>
    <cellStyle name="Comma 20 2 2 4 2" xfId="4162" xr:uid="{A0DEAC50-E1BA-4B9D-A29B-CC09190F29F8}"/>
    <cellStyle name="Comma 20 2 2 5" xfId="2387" xr:uid="{4D2ED557-C089-4CE4-A8A7-15096BA3C46B}"/>
    <cellStyle name="Comma 20 2 2 5 2" xfId="4893" xr:uid="{B7EAB49B-D306-49FA-9C3B-70F73061D624}"/>
    <cellStyle name="Comma 20 2 2 6" xfId="3428" xr:uid="{61746A76-0421-4549-A6AB-7B84479D5B5E}"/>
    <cellStyle name="Comma 20 2 3" xfId="967" xr:uid="{00000000-0005-0000-0000-000092010000}"/>
    <cellStyle name="Comma 20 2 3 2" xfId="1704" xr:uid="{10B58957-580D-4DE6-8203-A85263D1D59D}"/>
    <cellStyle name="Comma 20 2 3 2 2" xfId="4218" xr:uid="{B5D22AA6-F742-4C40-B67D-D2C74FFDAE0E}"/>
    <cellStyle name="Comma 20 2 3 3" xfId="2443" xr:uid="{769745B9-A68A-4AD8-AB63-3EFF72E94798}"/>
    <cellStyle name="Comma 20 2 3 3 2" xfId="4949" xr:uid="{923A8E07-B9BE-4065-AE72-BD50538CBD7C}"/>
    <cellStyle name="Comma 20 2 3 4" xfId="3484" xr:uid="{EF8B975D-F2E1-4D98-86F5-200FA609631B}"/>
    <cellStyle name="Comma 20 2 4" xfId="1343" xr:uid="{00000000-0005-0000-0000-000093010000}"/>
    <cellStyle name="Comma 20 2 4 2" xfId="2080" xr:uid="{F90A843E-9A0E-4204-8BE9-B810FD4F401C}"/>
    <cellStyle name="Comma 20 2 4 2 2" xfId="4594" xr:uid="{F71FD219-B228-4B72-9786-C438085F91DF}"/>
    <cellStyle name="Comma 20 2 4 3" xfId="2819" xr:uid="{AE0AC364-2893-4A76-9547-171314407CD3}"/>
    <cellStyle name="Comma 20 2 4 3 2" xfId="5325" xr:uid="{B8F39483-49B8-4321-A4BC-0F5C77A3F6D1}"/>
    <cellStyle name="Comma 20 2 4 4" xfId="3860" xr:uid="{8AE5D3F4-9F49-4EDC-8ADB-853F13C905AA}"/>
    <cellStyle name="Comma 20 2 5" xfId="1535" xr:uid="{721EF28D-76A7-4191-8744-A3ADC886BB9D}"/>
    <cellStyle name="Comma 20 2 5 2" xfId="4049" xr:uid="{56228843-8B89-4D07-B420-6AC45231897E}"/>
    <cellStyle name="Comma 20 2 6" xfId="2274" xr:uid="{BA86BA08-5368-45F8-AA14-56E84CFF3A31}"/>
    <cellStyle name="Comma 20 2 6 2" xfId="4780" xr:uid="{57D8A601-ECDB-417B-BD9B-066528FDD983}"/>
    <cellStyle name="Comma 20 2 7" xfId="3083" xr:uid="{148E1593-593C-4F30-B81A-486803828397}"/>
    <cellStyle name="Comma 20 2 8" xfId="5513" xr:uid="{B1294FE8-D275-44E3-92E1-8637472AC2FA}"/>
    <cellStyle name="Comma 20 3" xfId="816" xr:uid="{00000000-0005-0000-0000-000094010000}"/>
    <cellStyle name="Comma 20 3 2" xfId="1219" xr:uid="{00000000-0005-0000-0000-000095010000}"/>
    <cellStyle name="Comma 20 3 2 2" xfId="1956" xr:uid="{6284F991-2BDD-4AA3-8521-CD603D2423C3}"/>
    <cellStyle name="Comma 20 3 2 2 2" xfId="4470" xr:uid="{AD502B82-A0AD-4054-943B-B1C087287183}"/>
    <cellStyle name="Comma 20 3 2 3" xfId="2695" xr:uid="{6CB69967-D31D-4205-900E-C15DD6215D0C}"/>
    <cellStyle name="Comma 20 3 2 3 2" xfId="5201" xr:uid="{0EE3F0D9-AC42-4ADE-8F89-5CF7B06AFFFB}"/>
    <cellStyle name="Comma 20 3 2 4" xfId="3736" xr:uid="{DF7557E4-8A41-47E6-B4A0-AC3188AF755D}"/>
    <cellStyle name="Comma 20 3 3" xfId="1387" xr:uid="{00000000-0005-0000-0000-000096010000}"/>
    <cellStyle name="Comma 20 3 3 2" xfId="2124" xr:uid="{963E08B7-AEEC-4EC7-90E1-954EBDC79366}"/>
    <cellStyle name="Comma 20 3 3 2 2" xfId="4638" xr:uid="{16848881-9014-498A-B570-E4D810DA217E}"/>
    <cellStyle name="Comma 20 3 3 3" xfId="2863" xr:uid="{97255BD8-3513-4587-A851-3E86E3E1AFEC}"/>
    <cellStyle name="Comma 20 3 3 3 2" xfId="5369" xr:uid="{DACABB7D-1E20-4F54-AF77-FF263DD590C1}"/>
    <cellStyle name="Comma 20 3 3 4" xfId="3904" xr:uid="{B8899BB0-A912-4278-B9C3-60BF56678F18}"/>
    <cellStyle name="Comma 20 3 4" xfId="1579" xr:uid="{76DF341D-7FC0-4208-AE6E-A146999FD0FF}"/>
    <cellStyle name="Comma 20 3 4 2" xfId="4093" xr:uid="{5613EA34-A9BE-4FD0-9951-AEC300FED4B0}"/>
    <cellStyle name="Comma 20 3 5" xfId="2318" xr:uid="{E19D56F3-6693-4A2A-85FC-2BDD303316CD}"/>
    <cellStyle name="Comma 20 3 5 2" xfId="4824" xr:uid="{620B695F-89FC-4238-8ED5-E0EFF9731DFE}"/>
    <cellStyle name="Comma 20 3 6" xfId="3359" xr:uid="{C937300A-D639-4BE1-B51E-61B606061AFA}"/>
    <cellStyle name="Comma 20 4" xfId="965" xr:uid="{00000000-0005-0000-0000-000097010000}"/>
    <cellStyle name="Comma 20 4 2" xfId="1702" xr:uid="{A1AD21FC-9C99-4A01-8893-120F6B4A5B08}"/>
    <cellStyle name="Comma 20 4 2 2" xfId="4216" xr:uid="{3AB0413D-4C9F-4B93-8FA7-792E775A793E}"/>
    <cellStyle name="Comma 20 4 3" xfId="2441" xr:uid="{5F6AF1C9-451C-4CF4-BB93-BF26174E012F}"/>
    <cellStyle name="Comma 20 4 3 2" xfId="4947" xr:uid="{36ED78FC-9988-4A3C-A099-F45BC5A8D88E}"/>
    <cellStyle name="Comma 20 4 4" xfId="3482" xr:uid="{46473571-A81D-49E1-B687-79BECE4182F8}"/>
    <cellStyle name="Comma 20 5" xfId="1342" xr:uid="{00000000-0005-0000-0000-000098010000}"/>
    <cellStyle name="Comma 20 5 2" xfId="2079" xr:uid="{CCF70692-EDCB-4551-91E5-CBB0C0C19DCB}"/>
    <cellStyle name="Comma 20 5 2 2" xfId="4593" xr:uid="{E32180F9-4F17-4726-B726-7E9F117E8635}"/>
    <cellStyle name="Comma 20 5 3" xfId="2818" xr:uid="{A60C4EB8-5179-4DAC-BE90-241B91C0D116}"/>
    <cellStyle name="Comma 20 5 3 2" xfId="5324" xr:uid="{94DC3529-E8E6-4253-8903-9E1C5476ED45}"/>
    <cellStyle name="Comma 20 5 4" xfId="3859" xr:uid="{4AC291BB-6F62-4573-972A-B061E9C30816}"/>
    <cellStyle name="Comma 20 6" xfId="1534" xr:uid="{77CECE53-CD16-4C86-B8E3-C920A6445EBB}"/>
    <cellStyle name="Comma 20 6 2" xfId="4048" xr:uid="{0718CC5A-421B-461C-B65E-19C4BB8FCDEE}"/>
    <cellStyle name="Comma 20 7" xfId="2272" xr:uid="{6D214FCB-D6F6-4D74-8AE6-C174C1A7782E}"/>
    <cellStyle name="Comma 20 7 2" xfId="4778" xr:uid="{181EA1C9-F954-49FE-B3C0-5BBF851A528C}"/>
    <cellStyle name="Comma 20 8" xfId="3031" xr:uid="{2E9EBFC2-0D62-4CE4-AE3A-21D3D87DE262}"/>
    <cellStyle name="Comma 20 9" xfId="5508" xr:uid="{5014BC7B-AC3E-4495-966C-F973DEB982BC}"/>
    <cellStyle name="Comma 21" xfId="330" xr:uid="{00000000-0005-0000-0000-000099010000}"/>
    <cellStyle name="Comma 21 2" xfId="331" xr:uid="{00000000-0005-0000-0000-00009A010000}"/>
    <cellStyle name="Comma 21 2 2" xfId="830" xr:uid="{00000000-0005-0000-0000-00009B010000}"/>
    <cellStyle name="Comma 21 2 2 2" xfId="1233" xr:uid="{00000000-0005-0000-0000-00009C010000}"/>
    <cellStyle name="Comma 21 2 2 2 2" xfId="1970" xr:uid="{A8986553-8D02-45B8-AC75-DFC695D205DF}"/>
    <cellStyle name="Comma 21 2 2 2 2 2" xfId="4484" xr:uid="{3EF44BAB-1472-4C88-BFBA-CB88DECAAF8B}"/>
    <cellStyle name="Comma 21 2 2 2 3" xfId="2709" xr:uid="{DABF9E03-E941-4A26-B34E-4763D34AEF71}"/>
    <cellStyle name="Comma 21 2 2 2 3 2" xfId="5215" xr:uid="{9F593F04-E35A-4045-BC2A-6A0200BB202E}"/>
    <cellStyle name="Comma 21 2 2 2 4" xfId="3750" xr:uid="{4BBA4E9D-40EE-4309-89EA-EA3F58A84D1C}"/>
    <cellStyle name="Comma 21 2 2 3" xfId="1401" xr:uid="{00000000-0005-0000-0000-00009D010000}"/>
    <cellStyle name="Comma 21 2 2 3 2" xfId="2138" xr:uid="{DF99F5A6-9135-4C9C-9B4C-B745C1414B2E}"/>
    <cellStyle name="Comma 21 2 2 3 2 2" xfId="4652" xr:uid="{B7584595-8EBC-4323-BB44-DC1932A733AC}"/>
    <cellStyle name="Comma 21 2 2 3 3" xfId="2877" xr:uid="{2157A094-4A55-411E-889C-E8F148077CBB}"/>
    <cellStyle name="Comma 21 2 2 3 3 2" xfId="5383" xr:uid="{5316AC19-A42F-48D2-840E-FDB6667D8A47}"/>
    <cellStyle name="Comma 21 2 2 3 4" xfId="3918" xr:uid="{4933785B-0F3F-4161-B217-18D3C9F804E2}"/>
    <cellStyle name="Comma 21 2 2 4" xfId="1593" xr:uid="{4B3B08C9-F64E-4440-9578-09F1AAD7EAD3}"/>
    <cellStyle name="Comma 21 2 2 4 2" xfId="4107" xr:uid="{0206B2CF-06BF-4C6B-943C-447AD7FE17B4}"/>
    <cellStyle name="Comma 21 2 2 5" xfId="2332" xr:uid="{669C46E3-D800-46C1-BE72-E63AC33832BF}"/>
    <cellStyle name="Comma 21 2 2 5 2" xfId="4838" xr:uid="{229C58A4-A2DC-4137-91C4-13DF0D67BC6F}"/>
    <cellStyle name="Comma 21 2 2 6" xfId="3373" xr:uid="{EFC99B7F-F540-4D72-AAAD-15C39F95BB00}"/>
    <cellStyle name="Comma 21 2 3" xfId="3058" xr:uid="{386A3E70-1576-4EC8-A2EC-34E2E775FE6E}"/>
    <cellStyle name="Comma 21 3" xfId="806" xr:uid="{00000000-0005-0000-0000-00009E010000}"/>
    <cellStyle name="Comma 21 3 2" xfId="1209" xr:uid="{00000000-0005-0000-0000-00009F010000}"/>
    <cellStyle name="Comma 21 3 2 2" xfId="1946" xr:uid="{D4B85CC6-A57F-4A85-A57C-BFD7300D07F4}"/>
    <cellStyle name="Comma 21 3 2 2 2" xfId="4460" xr:uid="{2451274E-0A75-443F-A34A-43DE18540BC6}"/>
    <cellStyle name="Comma 21 3 2 3" xfId="2685" xr:uid="{B177E31F-F04E-4D66-959B-91A7A61BAFCF}"/>
    <cellStyle name="Comma 21 3 2 3 2" xfId="5191" xr:uid="{E47A2996-5934-422D-97EB-16543D91F22F}"/>
    <cellStyle name="Comma 21 3 2 4" xfId="3726" xr:uid="{6788CFF8-4846-4689-9FC9-1C525AC63C67}"/>
    <cellStyle name="Comma 21 3 3" xfId="1377" xr:uid="{00000000-0005-0000-0000-0000A0010000}"/>
    <cellStyle name="Comma 21 3 3 2" xfId="2114" xr:uid="{EC67EA34-9BD0-4481-899C-A09C9B0440FE}"/>
    <cellStyle name="Comma 21 3 3 2 2" xfId="4628" xr:uid="{220FD9AE-7D7E-4A34-9DE6-D2B701CBCAC8}"/>
    <cellStyle name="Comma 21 3 3 3" xfId="2853" xr:uid="{6A33C4CC-55F1-4D44-A184-8776B30768CE}"/>
    <cellStyle name="Comma 21 3 3 3 2" xfId="5359" xr:uid="{ABD0E54F-EFEB-48B9-850B-5B4760DD01D2}"/>
    <cellStyle name="Comma 21 3 3 4" xfId="3894" xr:uid="{502DAFD5-1E6B-482D-9302-170D88AC5F89}"/>
    <cellStyle name="Comma 21 3 4" xfId="1569" xr:uid="{36598F27-2836-48C2-8AE7-F3459E062961}"/>
    <cellStyle name="Comma 21 3 4 2" xfId="4083" xr:uid="{6551C746-9557-4210-A5F2-18A5E4BFC86C}"/>
    <cellStyle name="Comma 21 3 5" xfId="2308" xr:uid="{D36D371C-DA14-4C68-8B81-2DBD90452AF7}"/>
    <cellStyle name="Comma 21 3 5 2" xfId="4814" xr:uid="{7B8CA170-FD1F-47BD-9B4A-03064DB43BBF}"/>
    <cellStyle name="Comma 21 3 6" xfId="3349" xr:uid="{65C8A4AF-DDE6-415D-A2DF-8A042B1344EF}"/>
    <cellStyle name="Comma 21 4" xfId="3057" xr:uid="{0FB541A6-85DA-434C-8F16-B8B05CF80CA3}"/>
    <cellStyle name="Comma 22" xfId="332" xr:uid="{00000000-0005-0000-0000-0000A1010000}"/>
    <cellStyle name="Comma 22 2" xfId="827" xr:uid="{00000000-0005-0000-0000-0000A2010000}"/>
    <cellStyle name="Comma 22 2 2" xfId="1230" xr:uid="{00000000-0005-0000-0000-0000A3010000}"/>
    <cellStyle name="Comma 22 2 2 2" xfId="1967" xr:uid="{C233E68D-95BF-4A39-9117-517BCFAA8AF8}"/>
    <cellStyle name="Comma 22 2 2 2 2" xfId="4481" xr:uid="{55614228-82AD-4D26-B473-F033E03192E5}"/>
    <cellStyle name="Comma 22 2 2 3" xfId="2706" xr:uid="{3AF2874A-382E-434E-9EDA-89EF857B7E68}"/>
    <cellStyle name="Comma 22 2 2 3 2" xfId="5212" xr:uid="{B570D804-5F25-4DDE-B4D5-838C5EFA5B70}"/>
    <cellStyle name="Comma 22 2 2 4" xfId="3747" xr:uid="{7009683D-8C4C-42E3-BBB8-1F5E81BA7D40}"/>
    <cellStyle name="Comma 22 2 3" xfId="1398" xr:uid="{00000000-0005-0000-0000-0000A4010000}"/>
    <cellStyle name="Comma 22 2 3 2" xfId="2135" xr:uid="{79A2C9A9-26B5-4827-B0B6-2AAD9D1C866C}"/>
    <cellStyle name="Comma 22 2 3 2 2" xfId="4649" xr:uid="{94EF1B6F-AC48-4DD7-999A-A361971EC5E7}"/>
    <cellStyle name="Comma 22 2 3 3" xfId="2874" xr:uid="{274F4236-A34A-4856-BEB4-F5977EB6FD29}"/>
    <cellStyle name="Comma 22 2 3 3 2" xfId="5380" xr:uid="{8D060ED8-3725-4998-B268-A26B79EC8FA6}"/>
    <cellStyle name="Comma 22 2 3 4" xfId="3915" xr:uid="{73D503D3-1105-4B3C-8C4B-A7C184B228A7}"/>
    <cellStyle name="Comma 22 2 4" xfId="1590" xr:uid="{A34AEFEB-DEC0-4202-BD4F-8826793B3D90}"/>
    <cellStyle name="Comma 22 2 4 2" xfId="4104" xr:uid="{30516A3F-83AC-43C1-B083-EA34802E6C6F}"/>
    <cellStyle name="Comma 22 2 5" xfId="2329" xr:uid="{BB27FCD0-E3D8-4A97-B3BE-71502F12B4AC}"/>
    <cellStyle name="Comma 22 2 5 2" xfId="4835" xr:uid="{7B233642-DB06-4FAE-8E21-AD7F4B8ABD65}"/>
    <cellStyle name="Comma 22 2 6" xfId="3370" xr:uid="{13A1E03C-F550-4A9B-8425-D9045ECEE298}"/>
    <cellStyle name="Comma 22 3" xfId="3059" xr:uid="{3C70F1D4-8DB5-426C-B746-CD6B73D1CD12}"/>
    <cellStyle name="Comma 23" xfId="86" xr:uid="{00000000-0005-0000-0000-0000A5010000}"/>
    <cellStyle name="Comma 23 2" xfId="132" xr:uid="{00000000-0005-0000-0000-0000A6010000}"/>
    <cellStyle name="Comma 23 2 2" xfId="863" xr:uid="{00000000-0005-0000-0000-0000A7010000}"/>
    <cellStyle name="Comma 23 2 2 2" xfId="1266" xr:uid="{00000000-0005-0000-0000-0000A8010000}"/>
    <cellStyle name="Comma 23 2 2 2 2" xfId="2003" xr:uid="{63AE117F-8C5B-474F-88AB-4F775594BB0E}"/>
    <cellStyle name="Comma 23 2 2 2 2 2" xfId="4517" xr:uid="{4060689B-0974-42ED-B816-9349B366FA1D}"/>
    <cellStyle name="Comma 23 2 2 2 3" xfId="2742" xr:uid="{EFF2EEEB-C3CB-4CF2-84DA-06F59DDE0F1A}"/>
    <cellStyle name="Comma 23 2 2 2 3 2" xfId="5248" xr:uid="{A82103B1-BCF5-4883-9DCD-A7AA24CA10CF}"/>
    <cellStyle name="Comma 23 2 2 2 4" xfId="3783" xr:uid="{0A19F09F-5B6C-48E8-8DC1-48E392CF32AF}"/>
    <cellStyle name="Comma 23 2 2 3" xfId="1434" xr:uid="{00000000-0005-0000-0000-0000A9010000}"/>
    <cellStyle name="Comma 23 2 2 3 2" xfId="2171" xr:uid="{C8670710-CDBD-4396-ACC1-A7ACF94445A9}"/>
    <cellStyle name="Comma 23 2 2 3 2 2" xfId="4685" xr:uid="{2F4BAEBB-142C-427D-8B7E-36CA567ED873}"/>
    <cellStyle name="Comma 23 2 2 3 3" xfId="2910" xr:uid="{522D7DD0-82A5-4A06-9300-29998BAAB60B}"/>
    <cellStyle name="Comma 23 2 2 3 3 2" xfId="5416" xr:uid="{336E646E-64C9-4EBC-B419-02D62AA61BE9}"/>
    <cellStyle name="Comma 23 2 2 3 4" xfId="3951" xr:uid="{EEBEBDDE-DD9F-4ADB-BF19-596114303567}"/>
    <cellStyle name="Comma 23 2 2 4" xfId="1626" xr:uid="{094ABC6B-C93C-4956-AD82-A7CAD1CA3B24}"/>
    <cellStyle name="Comma 23 2 2 4 2" xfId="4140" xr:uid="{32BC4A79-01B6-47C0-9D4D-490B5943EFE7}"/>
    <cellStyle name="Comma 23 2 2 5" xfId="2365" xr:uid="{27345601-BBB0-4B49-A9FB-FC0870D62740}"/>
    <cellStyle name="Comma 23 2 2 5 2" xfId="4871" xr:uid="{6245F860-C7F5-4C52-9A83-162AB14F752E}"/>
    <cellStyle name="Comma 23 2 2 6" xfId="3406" xr:uid="{237220C0-4FAA-4E15-9ADC-8EC891715B7C}"/>
    <cellStyle name="Comma 23 2 2 7" xfId="5617" xr:uid="{65948C5A-5724-4825-93DF-3ADB6125FCDA}"/>
    <cellStyle name="Comma 23 2 3" xfId="3032" xr:uid="{45A14742-3615-4014-B30F-ABCC75DD0DE6}"/>
    <cellStyle name="Comma 23 3" xfId="817" xr:uid="{00000000-0005-0000-0000-0000AA010000}"/>
    <cellStyle name="Comma 23 3 2" xfId="1220" xr:uid="{00000000-0005-0000-0000-0000AB010000}"/>
    <cellStyle name="Comma 23 3 2 2" xfId="1957" xr:uid="{C28AF0C0-3C6E-4FB7-B566-64357514AA3C}"/>
    <cellStyle name="Comma 23 3 2 2 2" xfId="4471" xr:uid="{0893482E-FC7D-42F5-8BE7-9FDBDB876177}"/>
    <cellStyle name="Comma 23 3 2 3" xfId="2696" xr:uid="{0E4651AE-AF94-44FF-A8A9-B400BB20ADED}"/>
    <cellStyle name="Comma 23 3 2 3 2" xfId="5202" xr:uid="{64E90BE4-0B01-41E2-B3A9-8809439DFC3B}"/>
    <cellStyle name="Comma 23 3 2 4" xfId="3737" xr:uid="{0E7BB21E-63BD-46F1-A864-ED533AF5225B}"/>
    <cellStyle name="Comma 23 3 3" xfId="1388" xr:uid="{00000000-0005-0000-0000-0000AC010000}"/>
    <cellStyle name="Comma 23 3 3 2" xfId="2125" xr:uid="{F27E08E2-4AD2-4033-A3B2-4C51D8A8360A}"/>
    <cellStyle name="Comma 23 3 3 2 2" xfId="4639" xr:uid="{0777AC24-4BC5-4820-9EFA-2D4D8F422EDC}"/>
    <cellStyle name="Comma 23 3 3 3" xfId="2864" xr:uid="{25B60E8A-D7AB-4CDF-AC1C-4C86D6CEA6EF}"/>
    <cellStyle name="Comma 23 3 3 3 2" xfId="5370" xr:uid="{F861B06E-4EBB-49D8-9E04-95FD50DA71E4}"/>
    <cellStyle name="Comma 23 3 3 4" xfId="3905" xr:uid="{543886BD-7CDA-437D-8058-E10DE9DDFBBB}"/>
    <cellStyle name="Comma 23 3 4" xfId="1580" xr:uid="{085265EC-E0FB-47F0-B26B-1783C3E67FF8}"/>
    <cellStyle name="Comma 23 3 4 2" xfId="4094" xr:uid="{BACD2E4C-7F70-47E6-ACD6-39C9D0EB4DA5}"/>
    <cellStyle name="Comma 23 3 5" xfId="2319" xr:uid="{2B8E215A-1D35-4FDD-B5DC-C55842E9B8A9}"/>
    <cellStyle name="Comma 23 3 5 2" xfId="4825" xr:uid="{FD29EC48-E222-44BD-9FC0-C1E27B74C3A9}"/>
    <cellStyle name="Comma 23 3 6" xfId="3360" xr:uid="{DC6B4089-95B7-4780-BE8B-0D69F0FC5B6F}"/>
    <cellStyle name="Comma 23 3 7" xfId="5616" xr:uid="{20D6B099-55AB-4C9B-A542-6E30A43A009C}"/>
    <cellStyle name="Comma 23 4" xfId="3013" xr:uid="{724C577C-470B-48BC-97A3-7B248C74BC4D}"/>
    <cellStyle name="Comma 24" xfId="133" xr:uid="{00000000-0005-0000-0000-0000AD010000}"/>
    <cellStyle name="Comma 24 2" xfId="134" xr:uid="{00000000-0005-0000-0000-0000AE010000}"/>
    <cellStyle name="Comma 24 2 2" xfId="864" xr:uid="{00000000-0005-0000-0000-0000AF010000}"/>
    <cellStyle name="Comma 24 2 2 2" xfId="1267" xr:uid="{00000000-0005-0000-0000-0000B0010000}"/>
    <cellStyle name="Comma 24 2 2 2 2" xfId="2004" xr:uid="{36501AFA-700A-4215-838D-C6F1BA261D6B}"/>
    <cellStyle name="Comma 24 2 2 2 2 2" xfId="4518" xr:uid="{0C4FBE5B-CE5F-427D-A106-EA399D374447}"/>
    <cellStyle name="Comma 24 2 2 2 3" xfId="2743" xr:uid="{D4EE5AA3-9399-4040-9283-B33992DBF368}"/>
    <cellStyle name="Comma 24 2 2 2 3 2" xfId="5249" xr:uid="{9DA113FE-2FD7-4C93-B2AA-FC68DD52634F}"/>
    <cellStyle name="Comma 24 2 2 2 4" xfId="3784" xr:uid="{1A0C72EC-4D31-4305-B8D0-F73068A4DB76}"/>
    <cellStyle name="Comma 24 2 2 3" xfId="1435" xr:uid="{00000000-0005-0000-0000-0000B1010000}"/>
    <cellStyle name="Comma 24 2 2 3 2" xfId="2172" xr:uid="{A30CDF16-F8DB-470B-8467-02C6562566BC}"/>
    <cellStyle name="Comma 24 2 2 3 2 2" xfId="4686" xr:uid="{32AB575B-CF69-478E-BE20-4A5425F31AA3}"/>
    <cellStyle name="Comma 24 2 2 3 3" xfId="2911" xr:uid="{A36D36BD-3B9F-4BEE-A544-C83A1B894D48}"/>
    <cellStyle name="Comma 24 2 2 3 3 2" xfId="5417" xr:uid="{1AAAE3CE-56FC-40A3-8174-52FDE6F90B4E}"/>
    <cellStyle name="Comma 24 2 2 3 4" xfId="3952" xr:uid="{F4972CB6-49C3-4DCB-B313-17292D6A8ECD}"/>
    <cellStyle name="Comma 24 2 2 4" xfId="1627" xr:uid="{2DC6A0FF-6E1A-47FB-A6D7-988F16732578}"/>
    <cellStyle name="Comma 24 2 2 4 2" xfId="4141" xr:uid="{BD0FAD15-C26B-44CD-B8B9-9BBF71C8DFA8}"/>
    <cellStyle name="Comma 24 2 2 5" xfId="2366" xr:uid="{BCC00402-C410-4052-AA98-739EAFF8E0D1}"/>
    <cellStyle name="Comma 24 2 2 5 2" xfId="4872" xr:uid="{AA31E6F1-D1A7-4762-8675-A4DC7AB7FD3B}"/>
    <cellStyle name="Comma 24 2 2 6" xfId="3407" xr:uid="{615B4563-1034-4A67-8A92-CE5AA9CBA715}"/>
    <cellStyle name="Comma 24 2 2 7" xfId="5619" xr:uid="{1FAA38C8-6750-4E34-8476-605EA95FF1F5}"/>
    <cellStyle name="Comma 24 2 3" xfId="3034" xr:uid="{80A58133-07A9-46BD-ABB1-B6F60ABD884D}"/>
    <cellStyle name="Comma 24 3" xfId="818" xr:uid="{00000000-0005-0000-0000-0000B2010000}"/>
    <cellStyle name="Comma 24 3 2" xfId="1221" xr:uid="{00000000-0005-0000-0000-0000B3010000}"/>
    <cellStyle name="Comma 24 3 2 2" xfId="1958" xr:uid="{AD071618-7778-456B-B090-FBE818632EDD}"/>
    <cellStyle name="Comma 24 3 2 2 2" xfId="4472" xr:uid="{50ADFB22-3DB5-4EAF-B201-8709EE050CC5}"/>
    <cellStyle name="Comma 24 3 2 3" xfId="2697" xr:uid="{6C50D923-513A-4208-89E6-D82D52AD2B10}"/>
    <cellStyle name="Comma 24 3 2 3 2" xfId="5203" xr:uid="{F83A893F-F478-492F-9EF1-98E22F7DC8B0}"/>
    <cellStyle name="Comma 24 3 2 4" xfId="3738" xr:uid="{1B4FCBFD-4B7E-44DD-A8D2-F60887B8AA7C}"/>
    <cellStyle name="Comma 24 3 3" xfId="1389" xr:uid="{00000000-0005-0000-0000-0000B4010000}"/>
    <cellStyle name="Comma 24 3 3 2" xfId="2126" xr:uid="{9EEEBFC3-E6DA-4073-96E4-582F3ADC2C9E}"/>
    <cellStyle name="Comma 24 3 3 2 2" xfId="4640" xr:uid="{0B387F7B-B474-4D40-979E-AD507B2F6497}"/>
    <cellStyle name="Comma 24 3 3 3" xfId="2865" xr:uid="{678E57CC-7EF4-4D82-B7DD-FB218E632748}"/>
    <cellStyle name="Comma 24 3 3 3 2" xfId="5371" xr:uid="{FAB80F4E-E234-4C83-85BA-887062F82004}"/>
    <cellStyle name="Comma 24 3 3 4" xfId="3906" xr:uid="{38CBA0B1-2AF5-4671-92C0-D9D632FC7F29}"/>
    <cellStyle name="Comma 24 3 4" xfId="1581" xr:uid="{0CCD7A28-1926-4431-ABAF-BEB238B6723C}"/>
    <cellStyle name="Comma 24 3 4 2" xfId="4095" xr:uid="{ABAE8E12-6728-447E-B98C-C7E439CA15C8}"/>
    <cellStyle name="Comma 24 3 5" xfId="2320" xr:uid="{6E704591-71A5-4F26-BBDF-69A7DE023417}"/>
    <cellStyle name="Comma 24 3 5 2" xfId="4826" xr:uid="{8CA87389-336D-41E9-BC3B-B282B2CC16A1}"/>
    <cellStyle name="Comma 24 3 6" xfId="3361" xr:uid="{A44849B2-8445-4195-B411-B11EEE7A3D48}"/>
    <cellStyle name="Comma 24 3 7" xfId="5618" xr:uid="{AA10C7F3-DFF9-4FC1-A874-C6DBDA394904}"/>
    <cellStyle name="Comma 24 4" xfId="3033" xr:uid="{9DE097D4-F758-4FAA-B30A-E1B354049AD4}"/>
    <cellStyle name="Comma 25" xfId="135" xr:uid="{00000000-0005-0000-0000-0000B5010000}"/>
    <cellStyle name="Comma 25 2" xfId="136" xr:uid="{00000000-0005-0000-0000-0000B6010000}"/>
    <cellStyle name="Comma 25 2 2" xfId="836" xr:uid="{00000000-0005-0000-0000-0000B7010000}"/>
    <cellStyle name="Comma 25 2 2 2" xfId="1239" xr:uid="{00000000-0005-0000-0000-0000B8010000}"/>
    <cellStyle name="Comma 25 2 2 2 2" xfId="1976" xr:uid="{95DB0232-EBD3-4AAC-B165-5EE1579E8C46}"/>
    <cellStyle name="Comma 25 2 2 2 2 2" xfId="4490" xr:uid="{CE0A62EF-FC78-4657-8591-1A684E1F67A0}"/>
    <cellStyle name="Comma 25 2 2 2 3" xfId="2715" xr:uid="{D55B9649-FD6D-486A-8BCA-7AB2B238CB46}"/>
    <cellStyle name="Comma 25 2 2 2 3 2" xfId="5221" xr:uid="{F0B4D2C1-E941-4BD9-A04D-573D273EE96E}"/>
    <cellStyle name="Comma 25 2 2 2 4" xfId="3756" xr:uid="{3B79C232-3D39-4136-B905-E2200CFBD56D}"/>
    <cellStyle name="Comma 25 2 2 3" xfId="1407" xr:uid="{00000000-0005-0000-0000-0000B9010000}"/>
    <cellStyle name="Comma 25 2 2 3 2" xfId="2144" xr:uid="{AB9B9746-433B-4EF8-985A-B04E6EF4E2F7}"/>
    <cellStyle name="Comma 25 2 2 3 2 2" xfId="4658" xr:uid="{93A9B6A7-BD0F-49BD-9929-F85DDEE2E241}"/>
    <cellStyle name="Comma 25 2 2 3 3" xfId="2883" xr:uid="{6D0D9ED9-DE92-4F13-AF33-96C11FC443D0}"/>
    <cellStyle name="Comma 25 2 2 3 3 2" xfId="5389" xr:uid="{02C792B9-FAD1-4B4A-BBAE-18221371D257}"/>
    <cellStyle name="Comma 25 2 2 3 4" xfId="3924" xr:uid="{7D6FC073-42BA-43C6-A25B-DD43576EADB5}"/>
    <cellStyle name="Comma 25 2 2 4" xfId="1599" xr:uid="{11C67DEE-2BA5-45C4-932C-1D6A589EABF6}"/>
    <cellStyle name="Comma 25 2 2 4 2" xfId="4113" xr:uid="{E889B5FC-36D7-4F29-955B-7B4B636F9F4A}"/>
    <cellStyle name="Comma 25 2 2 5" xfId="2338" xr:uid="{65BBAC33-05AF-44D1-B541-81AB70B8A398}"/>
    <cellStyle name="Comma 25 2 2 5 2" xfId="4844" xr:uid="{3B4F05CD-E47B-449F-8BF1-17387B2F2689}"/>
    <cellStyle name="Comma 25 2 2 6" xfId="3379" xr:uid="{4D73D82D-FC9A-4289-B7F5-138D3589F3A4}"/>
    <cellStyle name="Comma 25 2 2 7" xfId="5621" xr:uid="{38B381AB-971C-4218-9BFD-8AB1259BD290}"/>
    <cellStyle name="Comma 25 2 3" xfId="3036" xr:uid="{BB7D964E-ECC4-4219-9953-105BEEDAD788}"/>
    <cellStyle name="Comma 25 3" xfId="819" xr:uid="{00000000-0005-0000-0000-0000BA010000}"/>
    <cellStyle name="Comma 25 3 2" xfId="1222" xr:uid="{00000000-0005-0000-0000-0000BB010000}"/>
    <cellStyle name="Comma 25 3 2 2" xfId="1959" xr:uid="{8CB6B6D5-B75B-46F2-94E7-1DCE6630F8A5}"/>
    <cellStyle name="Comma 25 3 2 2 2" xfId="4473" xr:uid="{CD2A96E0-6CE5-4980-B5A7-E67E9927F6E5}"/>
    <cellStyle name="Comma 25 3 2 3" xfId="2698" xr:uid="{2A695881-6C43-4503-BED9-A81BFB74FF9E}"/>
    <cellStyle name="Comma 25 3 2 3 2" xfId="5204" xr:uid="{0DDEC0AB-CC43-4C09-B141-4375B4420A86}"/>
    <cellStyle name="Comma 25 3 2 4" xfId="3739" xr:uid="{89AEC314-9802-433D-AFC8-23461F68CC38}"/>
    <cellStyle name="Comma 25 3 3" xfId="1390" xr:uid="{00000000-0005-0000-0000-0000BC010000}"/>
    <cellStyle name="Comma 25 3 3 2" xfId="2127" xr:uid="{F2EAC11F-DCAA-4311-A2C2-1782F823DE59}"/>
    <cellStyle name="Comma 25 3 3 2 2" xfId="4641" xr:uid="{052D3A78-8B0E-4A90-AFB5-863B1A13E4FF}"/>
    <cellStyle name="Comma 25 3 3 3" xfId="2866" xr:uid="{709707E9-C782-4735-9E8D-8D6C97AAA5E9}"/>
    <cellStyle name="Comma 25 3 3 3 2" xfId="5372" xr:uid="{725288DF-9172-4E92-ACDB-F3A044039C24}"/>
    <cellStyle name="Comma 25 3 3 4" xfId="3907" xr:uid="{351CDC86-2696-49D7-8C88-A916D3FCC467}"/>
    <cellStyle name="Comma 25 3 4" xfId="1582" xr:uid="{D0EDF920-45A1-4DDA-A68A-5C5D70C0DCCB}"/>
    <cellStyle name="Comma 25 3 4 2" xfId="4096" xr:uid="{01E7BBE1-A653-4878-A649-80DB4B374061}"/>
    <cellStyle name="Comma 25 3 5" xfId="2321" xr:uid="{9D2B563C-EBF3-4A7F-9E9F-5DF74B9D2793}"/>
    <cellStyle name="Comma 25 3 5 2" xfId="4827" xr:uid="{6042EB49-38E5-4181-AEEE-F5707D1171FF}"/>
    <cellStyle name="Comma 25 3 6" xfId="3362" xr:uid="{F62D5B9D-9F96-4AAE-8D4F-5A1B789E6DD7}"/>
    <cellStyle name="Comma 25 3 7" xfId="5620" xr:uid="{36935098-C155-46D8-8A77-5A64D1088373}"/>
    <cellStyle name="Comma 25 4" xfId="3035" xr:uid="{81953AAE-F7A6-4B29-BDB6-55EF48FB41AC}"/>
    <cellStyle name="Comma 26" xfId="137" xr:uid="{00000000-0005-0000-0000-0000BD010000}"/>
    <cellStyle name="Comma 26 2" xfId="138" xr:uid="{00000000-0005-0000-0000-0000BE010000}"/>
    <cellStyle name="Comma 26 2 2" xfId="865" xr:uid="{00000000-0005-0000-0000-0000BF010000}"/>
    <cellStyle name="Comma 26 2 2 2" xfId="1268" xr:uid="{00000000-0005-0000-0000-0000C0010000}"/>
    <cellStyle name="Comma 26 2 2 2 2" xfId="2005" xr:uid="{EF3ACE21-ADB9-491A-831D-902911B954DC}"/>
    <cellStyle name="Comma 26 2 2 2 2 2" xfId="4519" xr:uid="{D26224D7-B5BB-48B2-99EF-E31587B34AB1}"/>
    <cellStyle name="Comma 26 2 2 2 3" xfId="2744" xr:uid="{1390BE75-648A-414B-8AC8-1E11A23B2D00}"/>
    <cellStyle name="Comma 26 2 2 2 3 2" xfId="5250" xr:uid="{11BE3568-DA42-459C-9B4D-99124743B95A}"/>
    <cellStyle name="Comma 26 2 2 2 4" xfId="3785" xr:uid="{E376F841-01BE-4E72-930E-254C531FD372}"/>
    <cellStyle name="Comma 26 2 2 3" xfId="1436" xr:uid="{00000000-0005-0000-0000-0000C1010000}"/>
    <cellStyle name="Comma 26 2 2 3 2" xfId="2173" xr:uid="{73DD6E1C-5CAA-421B-9FD0-6AADB964AA99}"/>
    <cellStyle name="Comma 26 2 2 3 2 2" xfId="4687" xr:uid="{112FCA82-6062-4A71-BC8E-494117E21123}"/>
    <cellStyle name="Comma 26 2 2 3 3" xfId="2912" xr:uid="{73110C04-6796-4BC7-B886-B1CF8EA2440A}"/>
    <cellStyle name="Comma 26 2 2 3 3 2" xfId="5418" xr:uid="{80F1F7BC-D28E-4B09-B78E-DF99461E453E}"/>
    <cellStyle name="Comma 26 2 2 3 4" xfId="3953" xr:uid="{6D9C7DC6-E9A1-40DD-A676-78FCB816EFEA}"/>
    <cellStyle name="Comma 26 2 2 4" xfId="1628" xr:uid="{6CD90395-303F-4FF6-8301-16D9F48246E4}"/>
    <cellStyle name="Comma 26 2 2 4 2" xfId="4142" xr:uid="{1B0A68EA-003D-4C67-B3C5-1761C34C15FB}"/>
    <cellStyle name="Comma 26 2 2 5" xfId="2367" xr:uid="{740424D3-F608-4796-8600-2C2E9A23BED0}"/>
    <cellStyle name="Comma 26 2 2 5 2" xfId="4873" xr:uid="{113F948E-87BC-4A3C-9BD1-CF1F90F685FF}"/>
    <cellStyle name="Comma 26 2 2 6" xfId="3408" xr:uid="{0BC2BFD4-90E0-4A64-AE83-3E28C344F5D0}"/>
    <cellStyle name="Comma 26 2 2 7" xfId="5623" xr:uid="{B6BA66B0-0603-4C05-B637-2A98FB1BF6EB}"/>
    <cellStyle name="Comma 26 2 3" xfId="3038" xr:uid="{679A9831-5B2A-4DBE-AEC2-EFBE35F4D246}"/>
    <cellStyle name="Comma 26 3" xfId="820" xr:uid="{00000000-0005-0000-0000-0000C2010000}"/>
    <cellStyle name="Comma 26 3 2" xfId="1223" xr:uid="{00000000-0005-0000-0000-0000C3010000}"/>
    <cellStyle name="Comma 26 3 2 2" xfId="1960" xr:uid="{0B689C42-D303-455D-8322-F0A626A4ECA6}"/>
    <cellStyle name="Comma 26 3 2 2 2" xfId="4474" xr:uid="{509AC0BE-36B7-42E8-9BCD-6FA0F0A0646F}"/>
    <cellStyle name="Comma 26 3 2 3" xfId="2699" xr:uid="{27BFAFD6-FC45-442F-9B09-5FB7DCAEBC62}"/>
    <cellStyle name="Comma 26 3 2 3 2" xfId="5205" xr:uid="{33AA9B80-60EB-49AA-B629-005D41B6A64D}"/>
    <cellStyle name="Comma 26 3 2 4" xfId="3740" xr:uid="{DEC00FFD-97EF-45FE-B3AD-506B9D24349E}"/>
    <cellStyle name="Comma 26 3 3" xfId="1391" xr:uid="{00000000-0005-0000-0000-0000C4010000}"/>
    <cellStyle name="Comma 26 3 3 2" xfId="2128" xr:uid="{305327CC-3296-400C-AA5A-ADA5FFF4979B}"/>
    <cellStyle name="Comma 26 3 3 2 2" xfId="4642" xr:uid="{57716813-6DBE-4EAA-A55A-D4B4889A068D}"/>
    <cellStyle name="Comma 26 3 3 3" xfId="2867" xr:uid="{22B9E849-ABEA-49B6-A1FA-4192693F6A08}"/>
    <cellStyle name="Comma 26 3 3 3 2" xfId="5373" xr:uid="{BC3AA126-0B09-42EC-97DE-9D3554D0D846}"/>
    <cellStyle name="Comma 26 3 3 4" xfId="3908" xr:uid="{DCA7A93F-ABFC-400E-9F64-81018288635F}"/>
    <cellStyle name="Comma 26 3 4" xfId="1583" xr:uid="{A0B03E22-C3CE-4D6C-AA09-65F799F1DA82}"/>
    <cellStyle name="Comma 26 3 4 2" xfId="4097" xr:uid="{1F2C6C55-E8C6-454F-8BA1-B85896A1C385}"/>
    <cellStyle name="Comma 26 3 5" xfId="2322" xr:uid="{DDBBF045-E236-4102-98E2-A9B216B2C9BB}"/>
    <cellStyle name="Comma 26 3 5 2" xfId="4828" xr:uid="{656C1DAD-1C60-463B-A043-A801E9DFC18F}"/>
    <cellStyle name="Comma 26 3 6" xfId="3363" xr:uid="{83027E05-D161-4D46-98E8-11E8551A6DC3}"/>
    <cellStyle name="Comma 26 3 7" xfId="5622" xr:uid="{C92AA4C2-BDC7-41EE-9692-3A4A9AA9452D}"/>
    <cellStyle name="Comma 26 4" xfId="3037" xr:uid="{5C733EED-F4C6-4F1C-8924-A0F526C81E76}"/>
    <cellStyle name="Comma 27" xfId="333" xr:uid="{00000000-0005-0000-0000-0000C5010000}"/>
    <cellStyle name="Comma 27 2" xfId="515" xr:uid="{00000000-0005-0000-0000-0000C6010000}"/>
    <cellStyle name="Comma 27 2 2" xfId="896" xr:uid="{00000000-0005-0000-0000-0000C7010000}"/>
    <cellStyle name="Comma 27 2 2 2" xfId="1294" xr:uid="{00000000-0005-0000-0000-0000C8010000}"/>
    <cellStyle name="Comma 27 2 2 2 2" xfId="2031" xr:uid="{6CFA77B4-49D2-4BF7-8790-2C90346EB170}"/>
    <cellStyle name="Comma 27 2 2 2 2 2" xfId="4545" xr:uid="{C57E0243-0C97-46F5-BDD3-06DC0CD693F6}"/>
    <cellStyle name="Comma 27 2 2 2 3" xfId="2770" xr:uid="{CF28D81F-F92F-43EA-A579-3F8F9E631CD6}"/>
    <cellStyle name="Comma 27 2 2 2 3 2" xfId="5276" xr:uid="{B83798BD-8F03-417A-84E0-3F5E768E18AC}"/>
    <cellStyle name="Comma 27 2 2 2 4" xfId="3811" xr:uid="{0C68CE24-12B6-4F98-BA6A-5BBC72153297}"/>
    <cellStyle name="Comma 27 2 2 3" xfId="1462" xr:uid="{00000000-0005-0000-0000-0000C9010000}"/>
    <cellStyle name="Comma 27 2 2 3 2" xfId="2199" xr:uid="{07A822EF-D431-4A22-9E69-075E7366FC03}"/>
    <cellStyle name="Comma 27 2 2 3 2 2" xfId="4713" xr:uid="{3A4E0ED9-479D-4CAD-B68D-75BA8DD49FDB}"/>
    <cellStyle name="Comma 27 2 2 3 3" xfId="2938" xr:uid="{7A471485-FE45-419F-ADB0-63C60442F4AE}"/>
    <cellStyle name="Comma 27 2 2 3 3 2" xfId="5444" xr:uid="{C8DAF471-FE4F-4112-88CB-48759778289D}"/>
    <cellStyle name="Comma 27 2 2 3 4" xfId="3979" xr:uid="{51465775-1EAB-4655-A22C-B4111FAA0A05}"/>
    <cellStyle name="Comma 27 2 2 4" xfId="1654" xr:uid="{10BC0DC4-11FB-42EE-A842-07172B65D304}"/>
    <cellStyle name="Comma 27 2 2 4 2" xfId="4168" xr:uid="{2505EBC9-8396-4DEC-AEF3-36500DB710DB}"/>
    <cellStyle name="Comma 27 2 2 5" xfId="2393" xr:uid="{7DF81429-E095-4344-9943-37D185F47F6C}"/>
    <cellStyle name="Comma 27 2 2 5 2" xfId="4899" xr:uid="{197BE465-3EB5-451A-9AC2-C740CE061357}"/>
    <cellStyle name="Comma 27 2 2 6" xfId="3434" xr:uid="{9B031E80-7D46-4A65-A6E1-713B25232931}"/>
    <cellStyle name="Comma 27 2 3" xfId="3090" xr:uid="{4830EA3F-337F-41AC-B380-EBD133775E89}"/>
    <cellStyle name="Comma 27 3" xfId="913" xr:uid="{00000000-0005-0000-0000-0000CA010000}"/>
    <cellStyle name="Comma 27 3 2" xfId="1311" xr:uid="{00000000-0005-0000-0000-0000CB010000}"/>
    <cellStyle name="Comma 27 3 2 2" xfId="2048" xr:uid="{C6596039-4795-44E0-A305-7AF209B2349C}"/>
    <cellStyle name="Comma 27 3 2 2 2" xfId="4562" xr:uid="{6F5188E3-4E1F-444C-B2DE-46A6A6218DF7}"/>
    <cellStyle name="Comma 27 3 2 3" xfId="2787" xr:uid="{2C76AC13-77A7-401F-8D96-E39FC8BB0F70}"/>
    <cellStyle name="Comma 27 3 2 3 2" xfId="5293" xr:uid="{3B9B5888-7BC1-4A6F-9BD3-5A8A311400DD}"/>
    <cellStyle name="Comma 27 3 2 4" xfId="3828" xr:uid="{2D0F4AE4-DC4E-41AF-8CE3-2115AF404B01}"/>
    <cellStyle name="Comma 27 3 3" xfId="1479" xr:uid="{00000000-0005-0000-0000-0000CC010000}"/>
    <cellStyle name="Comma 27 3 3 2" xfId="2216" xr:uid="{88E39E2C-4CD4-4AE6-BAFC-C316C11F13D6}"/>
    <cellStyle name="Comma 27 3 3 2 2" xfId="4730" xr:uid="{F1529C21-F42C-41B0-BF53-0C47CB0EA4CA}"/>
    <cellStyle name="Comma 27 3 3 3" xfId="2955" xr:uid="{32DCF4E8-FBE8-490E-8938-9A3DA3D8A261}"/>
    <cellStyle name="Comma 27 3 3 3 2" xfId="5461" xr:uid="{D937EDBE-BF63-42E3-8503-59ECF01257E4}"/>
    <cellStyle name="Comma 27 3 3 4" xfId="3996" xr:uid="{2FB58B95-5796-4AE2-84FF-1B2239DDDBC7}"/>
    <cellStyle name="Comma 27 3 4" xfId="1671" xr:uid="{6F06653F-5934-4E28-9852-7E011000899B}"/>
    <cellStyle name="Comma 27 3 4 2" xfId="4185" xr:uid="{E2F4E58B-834E-4C28-A5A6-343FA921BBCD}"/>
    <cellStyle name="Comma 27 3 5" xfId="2410" xr:uid="{99783A82-073D-4E4B-92A2-966BECA724ED}"/>
    <cellStyle name="Comma 27 3 5 2" xfId="4916" xr:uid="{95D21B2A-4029-4A4F-A122-0F922E2FA803}"/>
    <cellStyle name="Comma 27 3 6" xfId="3451" xr:uid="{AF0C9FA5-EAED-42AC-87C9-39AC9743BFA4}"/>
    <cellStyle name="Comma 27 4" xfId="837" xr:uid="{00000000-0005-0000-0000-0000CD010000}"/>
    <cellStyle name="Comma 27 4 2" xfId="1240" xr:uid="{00000000-0005-0000-0000-0000CE010000}"/>
    <cellStyle name="Comma 27 4 2 2" xfId="1977" xr:uid="{56DC85FE-1C09-48FC-8CC2-3FBFEA85D76F}"/>
    <cellStyle name="Comma 27 4 2 2 2" xfId="4491" xr:uid="{62F39207-F559-42D7-8B7A-420D27FFFFB8}"/>
    <cellStyle name="Comma 27 4 2 3" xfId="2716" xr:uid="{2FF2DE74-38B3-4392-800F-8D6B237BD003}"/>
    <cellStyle name="Comma 27 4 2 3 2" xfId="5222" xr:uid="{26327387-9546-43F2-B9C7-E41D8DE64EE2}"/>
    <cellStyle name="Comma 27 4 2 4" xfId="3757" xr:uid="{B58891F7-CAE8-4D03-9765-A176E71D2238}"/>
    <cellStyle name="Comma 27 4 3" xfId="1408" xr:uid="{00000000-0005-0000-0000-0000CF010000}"/>
    <cellStyle name="Comma 27 4 3 2" xfId="2145" xr:uid="{62F68957-4E71-459C-B881-2FDDB40F1BDD}"/>
    <cellStyle name="Comma 27 4 3 2 2" xfId="4659" xr:uid="{92C19974-CC7B-4F58-85E2-1D24FCB054F6}"/>
    <cellStyle name="Comma 27 4 3 3" xfId="2884" xr:uid="{6EBAC8C5-04A0-4A0B-BC86-77A98D6CC4B4}"/>
    <cellStyle name="Comma 27 4 3 3 2" xfId="5390" xr:uid="{87C126B6-9421-4481-AC4E-C11668538408}"/>
    <cellStyle name="Comma 27 4 3 4" xfId="3925" xr:uid="{686B6EEB-749D-4A1B-980D-E927AEF50A94}"/>
    <cellStyle name="Comma 27 4 4" xfId="1600" xr:uid="{C44DF1B7-5FBA-4959-BB16-4CE0EB1BA777}"/>
    <cellStyle name="Comma 27 4 4 2" xfId="4114" xr:uid="{05C9E032-6B00-49E0-AD5E-C9A6DCD90613}"/>
    <cellStyle name="Comma 27 4 5" xfId="2339" xr:uid="{46D9A4E2-7EED-47ED-B424-25F0A0F6C297}"/>
    <cellStyle name="Comma 27 4 5 2" xfId="4845" xr:uid="{A26E68EC-D65D-4772-9D61-225780AF639E}"/>
    <cellStyle name="Comma 27 4 6" xfId="3380" xr:uid="{343C4A67-3A88-40BF-BAA5-848FF3B1D93E}"/>
    <cellStyle name="Comma 27 5" xfId="3060" xr:uid="{FFAB991D-7F7D-447E-AA88-8AE304D34DCC}"/>
    <cellStyle name="Comma 28" xfId="484" xr:uid="{00000000-0005-0000-0000-0000D0010000}"/>
    <cellStyle name="Comma 28 2" xfId="509" xr:uid="{00000000-0005-0000-0000-0000D1010000}"/>
    <cellStyle name="Comma 28 2 2" xfId="892" xr:uid="{00000000-0005-0000-0000-0000D2010000}"/>
    <cellStyle name="Comma 28 2 2 2" xfId="1290" xr:uid="{00000000-0005-0000-0000-0000D3010000}"/>
    <cellStyle name="Comma 28 2 2 2 2" xfId="2027" xr:uid="{E3098769-F125-46C2-910A-B35E8E118DEA}"/>
    <cellStyle name="Comma 28 2 2 2 2 2" xfId="4541" xr:uid="{62D7ED0F-6D52-4A1E-846E-2E4F5B122EAE}"/>
    <cellStyle name="Comma 28 2 2 2 3" xfId="2766" xr:uid="{F6E593DB-BD27-4409-AA5F-A861D88FF59D}"/>
    <cellStyle name="Comma 28 2 2 2 3 2" xfId="5272" xr:uid="{A150929B-1DD3-43FF-A51E-C3D2C3225A24}"/>
    <cellStyle name="Comma 28 2 2 2 4" xfId="3807" xr:uid="{FD52A966-78EE-4BE6-8B6F-BEB117F709DA}"/>
    <cellStyle name="Comma 28 2 2 3" xfId="1458" xr:uid="{00000000-0005-0000-0000-0000D4010000}"/>
    <cellStyle name="Comma 28 2 2 3 2" xfId="2195" xr:uid="{16880529-FEA7-46BE-9C1C-E8BFEED4939E}"/>
    <cellStyle name="Comma 28 2 2 3 2 2" xfId="4709" xr:uid="{85C82A37-FB5E-486E-A44A-0749158D13A5}"/>
    <cellStyle name="Comma 28 2 2 3 3" xfId="2934" xr:uid="{719B00A7-29AE-4802-9612-21BC21136D5C}"/>
    <cellStyle name="Comma 28 2 2 3 3 2" xfId="5440" xr:uid="{17DA3E88-7146-42F9-B680-568AE26466A9}"/>
    <cellStyle name="Comma 28 2 2 3 4" xfId="3975" xr:uid="{17D167EA-D393-4888-8FFC-6A3E3CCE911C}"/>
    <cellStyle name="Comma 28 2 2 4" xfId="1650" xr:uid="{53ABD3C9-0524-4D4B-B608-9128CEF9BEFC}"/>
    <cellStyle name="Comma 28 2 2 4 2" xfId="4164" xr:uid="{29389D38-A291-456F-825A-A067234FA256}"/>
    <cellStyle name="Comma 28 2 2 5" xfId="2389" xr:uid="{162CCE93-2BCE-47DC-8C17-E07979151E7E}"/>
    <cellStyle name="Comma 28 2 2 5 2" xfId="4895" xr:uid="{E00E3224-E40B-47AD-8B5C-80AFDC7368B8}"/>
    <cellStyle name="Comma 28 2 2 6" xfId="3430" xr:uid="{451887DD-59B2-4535-BB71-F11CD99B2135}"/>
    <cellStyle name="Comma 28 2 3" xfId="3085" xr:uid="{05C883EB-3866-4F2B-B0D6-E16BB30B7E1F}"/>
    <cellStyle name="Comma 28 3" xfId="878" xr:uid="{00000000-0005-0000-0000-0000D5010000}"/>
    <cellStyle name="Comma 28 3 2" xfId="1278" xr:uid="{00000000-0005-0000-0000-0000D6010000}"/>
    <cellStyle name="Comma 28 3 2 2" xfId="2015" xr:uid="{E3C58B07-9EDC-4763-89B7-02A0BAE4C40B}"/>
    <cellStyle name="Comma 28 3 2 2 2" xfId="4529" xr:uid="{97CB3FF9-4323-4920-A91F-49AB32B9D2BA}"/>
    <cellStyle name="Comma 28 3 2 3" xfId="2754" xr:uid="{9549FD1D-04DC-4096-B2EB-A346D6380790}"/>
    <cellStyle name="Comma 28 3 2 3 2" xfId="5260" xr:uid="{7015D00D-67AA-4B2A-9BC8-F4D85CF3D89B}"/>
    <cellStyle name="Comma 28 3 2 4" xfId="3795" xr:uid="{D22DE378-64CF-4CBF-B504-E12A3EC99D43}"/>
    <cellStyle name="Comma 28 3 3" xfId="1446" xr:uid="{00000000-0005-0000-0000-0000D7010000}"/>
    <cellStyle name="Comma 28 3 3 2" xfId="2183" xr:uid="{2118D946-2E7B-41C1-9900-1A5FDD4EC493}"/>
    <cellStyle name="Comma 28 3 3 2 2" xfId="4697" xr:uid="{BFA80A8A-2928-485E-AEB8-6DF6DFCE62C1}"/>
    <cellStyle name="Comma 28 3 3 3" xfId="2922" xr:uid="{15A43C2D-37BF-48BB-ADC8-FD1224756A96}"/>
    <cellStyle name="Comma 28 3 3 3 2" xfId="5428" xr:uid="{CC8E322B-473D-4EFB-A413-1F41717682B4}"/>
    <cellStyle name="Comma 28 3 3 4" xfId="3963" xr:uid="{96D90027-FB90-4D0D-8355-580DDEB7CA52}"/>
    <cellStyle name="Comma 28 3 4" xfId="1638" xr:uid="{D213F2D2-64FA-45A5-8EFA-239BFAC13E1F}"/>
    <cellStyle name="Comma 28 3 4 2" xfId="4152" xr:uid="{6BE5C5DE-FD38-41B5-95BE-6BE2C381AF73}"/>
    <cellStyle name="Comma 28 3 5" xfId="2377" xr:uid="{8471F903-A78B-4A1A-B4F2-04FAA8B7B66F}"/>
    <cellStyle name="Comma 28 3 5 2" xfId="4883" xr:uid="{F48C9819-8D8B-4B16-BD47-CB7FA025F138}"/>
    <cellStyle name="Comma 28 3 6" xfId="3418" xr:uid="{2F8A9F63-715C-47C1-98FA-36CD3D44F967}"/>
    <cellStyle name="Comma 28 4" xfId="838" xr:uid="{00000000-0005-0000-0000-0000D8010000}"/>
    <cellStyle name="Comma 28 4 2" xfId="1241" xr:uid="{00000000-0005-0000-0000-0000D9010000}"/>
    <cellStyle name="Comma 28 4 2 2" xfId="1978" xr:uid="{020028EC-BD34-4497-A14A-76637F838095}"/>
    <cellStyle name="Comma 28 4 2 2 2" xfId="4492" xr:uid="{D1CE5471-D0F7-48D7-9F04-B20DA0B2ECB3}"/>
    <cellStyle name="Comma 28 4 2 3" xfId="2717" xr:uid="{224408BE-17D6-4CF4-8EB2-69B3E623B7FF}"/>
    <cellStyle name="Comma 28 4 2 3 2" xfId="5223" xr:uid="{765410F1-C489-417A-928D-567B2CDD4F21}"/>
    <cellStyle name="Comma 28 4 2 4" xfId="3758" xr:uid="{3ABEE576-F1AE-408F-B9CB-CC9542810638}"/>
    <cellStyle name="Comma 28 4 3" xfId="1409" xr:uid="{00000000-0005-0000-0000-0000DA010000}"/>
    <cellStyle name="Comma 28 4 3 2" xfId="2146" xr:uid="{FE37B617-D17C-4720-BC19-5A79F91FFDEC}"/>
    <cellStyle name="Comma 28 4 3 2 2" xfId="4660" xr:uid="{A1382E2E-A0C8-4369-B393-57965C4AE591}"/>
    <cellStyle name="Comma 28 4 3 3" xfId="2885" xr:uid="{9B801E2E-382B-4FF7-AC84-BA090C31CFA9}"/>
    <cellStyle name="Comma 28 4 3 3 2" xfId="5391" xr:uid="{6DAEAA0B-4BB8-4ACE-8E01-446B9CC8F2B2}"/>
    <cellStyle name="Comma 28 4 3 4" xfId="3926" xr:uid="{60CA07B1-3485-4211-A59A-A9FD088DA7E7}"/>
    <cellStyle name="Comma 28 4 4" xfId="1601" xr:uid="{772BF62A-C5D6-4989-88E9-E1561769D82A}"/>
    <cellStyle name="Comma 28 4 4 2" xfId="4115" xr:uid="{F3AD9501-C3E6-421C-BCA0-91FB6482422E}"/>
    <cellStyle name="Comma 28 4 5" xfId="2340" xr:uid="{AE2075C8-92FE-4875-9377-60F16BC89CFF}"/>
    <cellStyle name="Comma 28 4 5 2" xfId="4846" xr:uid="{BF13BCF2-076F-4D6B-A6B5-459633B1F674}"/>
    <cellStyle name="Comma 28 4 6" xfId="3381" xr:uid="{6B8BFC2C-F5CC-4E61-9743-25D05B25AB11}"/>
    <cellStyle name="Comma 28 5" xfId="3066" xr:uid="{6E6A84D0-7199-4823-9F41-8923818F1FBA}"/>
    <cellStyle name="Comma 29" xfId="485" xr:uid="{00000000-0005-0000-0000-0000DB010000}"/>
    <cellStyle name="Comma 29 2" xfId="514" xr:uid="{00000000-0005-0000-0000-0000DC010000}"/>
    <cellStyle name="Comma 29 2 2" xfId="895" xr:uid="{00000000-0005-0000-0000-0000DD010000}"/>
    <cellStyle name="Comma 29 2 2 2" xfId="1293" xr:uid="{00000000-0005-0000-0000-0000DE010000}"/>
    <cellStyle name="Comma 29 2 2 2 2" xfId="2030" xr:uid="{F60B414C-65CE-4FAE-9211-00FE14B0DE7D}"/>
    <cellStyle name="Comma 29 2 2 2 2 2" xfId="4544" xr:uid="{6D7C87C4-F186-4BFC-B9EF-819D5ECE8E2C}"/>
    <cellStyle name="Comma 29 2 2 2 3" xfId="2769" xr:uid="{C7D7DD8D-7F31-4080-A1AC-7D5171FE04F2}"/>
    <cellStyle name="Comma 29 2 2 2 3 2" xfId="5275" xr:uid="{DB7010D8-55D6-4151-B6BB-FF6A6853D826}"/>
    <cellStyle name="Comma 29 2 2 2 4" xfId="3810" xr:uid="{C158FB4E-BA00-4441-AD39-E5A75006415E}"/>
    <cellStyle name="Comma 29 2 2 3" xfId="1461" xr:uid="{00000000-0005-0000-0000-0000DF010000}"/>
    <cellStyle name="Comma 29 2 2 3 2" xfId="2198" xr:uid="{66D7A95C-7CC4-4333-B136-46DC0906F82B}"/>
    <cellStyle name="Comma 29 2 2 3 2 2" xfId="4712" xr:uid="{DDBC04EC-01E7-4AA9-8EB7-07619F6CE03E}"/>
    <cellStyle name="Comma 29 2 2 3 3" xfId="2937" xr:uid="{D8041ABF-E36F-4D72-9A24-05F4FF59094F}"/>
    <cellStyle name="Comma 29 2 2 3 3 2" xfId="5443" xr:uid="{DB94413F-655A-436A-B8EC-BCAB1A9EA84A}"/>
    <cellStyle name="Comma 29 2 2 3 4" xfId="3978" xr:uid="{34B0FB71-1262-4B6A-A3F1-FF529F1FF5EF}"/>
    <cellStyle name="Comma 29 2 2 4" xfId="1653" xr:uid="{6F3F00E9-C0D9-4614-AB2F-74FE281B93F1}"/>
    <cellStyle name="Comma 29 2 2 4 2" xfId="4167" xr:uid="{904C17D2-667D-4A6B-944C-3351B14C6A61}"/>
    <cellStyle name="Comma 29 2 2 5" xfId="2392" xr:uid="{F5B88B00-2DC7-477F-BCAC-E402F7B91898}"/>
    <cellStyle name="Comma 29 2 2 5 2" xfId="4898" xr:uid="{C5730CCB-01A4-482A-AB45-36691E220A6A}"/>
    <cellStyle name="Comma 29 2 2 6" xfId="3433" xr:uid="{413B28FE-F5DE-451D-A354-4937B051260C}"/>
    <cellStyle name="Comma 29 2 3" xfId="3089" xr:uid="{268C1665-4E5F-4DF9-AFB8-7E4EECEC4DED}"/>
    <cellStyle name="Comma 29 3" xfId="879" xr:uid="{00000000-0005-0000-0000-0000E0010000}"/>
    <cellStyle name="Comma 29 3 2" xfId="1279" xr:uid="{00000000-0005-0000-0000-0000E1010000}"/>
    <cellStyle name="Comma 29 3 2 2" xfId="2016" xr:uid="{90107D1D-2B46-4B79-A428-D7F9E5773AB5}"/>
    <cellStyle name="Comma 29 3 2 2 2" xfId="4530" xr:uid="{3CFB2FCB-283F-4AA1-A3E5-64C7BE5BF854}"/>
    <cellStyle name="Comma 29 3 2 3" xfId="2755" xr:uid="{DE8102ED-BC24-43C7-8B49-583AEDD6370B}"/>
    <cellStyle name="Comma 29 3 2 3 2" xfId="5261" xr:uid="{E7303142-982B-4078-A86F-A08E2E264EC5}"/>
    <cellStyle name="Comma 29 3 2 4" xfId="3796" xr:uid="{96C28ECD-EDD4-4715-B3D7-67E1C931B33E}"/>
    <cellStyle name="Comma 29 3 3" xfId="1447" xr:uid="{00000000-0005-0000-0000-0000E2010000}"/>
    <cellStyle name="Comma 29 3 3 2" xfId="2184" xr:uid="{AAD43F78-CD06-41F8-A80F-CCB3D46F3668}"/>
    <cellStyle name="Comma 29 3 3 2 2" xfId="4698" xr:uid="{5E5C805D-6354-431F-9FFF-5A9F4BBADDEE}"/>
    <cellStyle name="Comma 29 3 3 3" xfId="2923" xr:uid="{662CB91D-757E-4653-A9BC-77A2D66EA4F6}"/>
    <cellStyle name="Comma 29 3 3 3 2" xfId="5429" xr:uid="{DF2782A0-1E60-469C-AFD8-23025DADA9CB}"/>
    <cellStyle name="Comma 29 3 3 4" xfId="3964" xr:uid="{20A8F78E-13BD-42B0-865E-E151DB5E3ECD}"/>
    <cellStyle name="Comma 29 3 4" xfId="1639" xr:uid="{D06E8EBD-9EC6-4089-837F-8C3208C7F3A5}"/>
    <cellStyle name="Comma 29 3 4 2" xfId="4153" xr:uid="{0BAD5079-DBD8-42AC-8198-1E281138A701}"/>
    <cellStyle name="Comma 29 3 5" xfId="2378" xr:uid="{A1E20168-FF2B-47F1-92F2-F997F4096A08}"/>
    <cellStyle name="Comma 29 3 5 2" xfId="4884" xr:uid="{9EA732F0-3825-45B8-A832-4154BFFFD318}"/>
    <cellStyle name="Comma 29 3 6" xfId="3419" xr:uid="{671318C8-B550-48FB-AFDE-66ACEB9133A2}"/>
    <cellStyle name="Comma 29 4" xfId="839" xr:uid="{00000000-0005-0000-0000-0000E3010000}"/>
    <cellStyle name="Comma 29 4 2" xfId="1242" xr:uid="{00000000-0005-0000-0000-0000E4010000}"/>
    <cellStyle name="Comma 29 4 2 2" xfId="1979" xr:uid="{63ED8631-9369-41D3-A151-38C94A2E45D4}"/>
    <cellStyle name="Comma 29 4 2 2 2" xfId="4493" xr:uid="{11CA4636-F02A-4FED-A5FB-060962664240}"/>
    <cellStyle name="Comma 29 4 2 3" xfId="2718" xr:uid="{A157A372-60FB-4421-9104-E5E4F0C4FF29}"/>
    <cellStyle name="Comma 29 4 2 3 2" xfId="5224" xr:uid="{AA3E4EA0-4CB4-4C07-B053-CE11B1ADA323}"/>
    <cellStyle name="Comma 29 4 2 4" xfId="3759" xr:uid="{15CE9A42-E6F5-4C71-BD9E-123CC3678EB7}"/>
    <cellStyle name="Comma 29 4 3" xfId="1410" xr:uid="{00000000-0005-0000-0000-0000E5010000}"/>
    <cellStyle name="Comma 29 4 3 2" xfId="2147" xr:uid="{74017FBC-5889-4643-ACE9-BE43F755705C}"/>
    <cellStyle name="Comma 29 4 3 2 2" xfId="4661" xr:uid="{867D7CE8-EFF0-492C-90EF-6FF9B535E7D4}"/>
    <cellStyle name="Comma 29 4 3 3" xfId="2886" xr:uid="{E96105E5-30AB-450E-91D2-38A634C589E5}"/>
    <cellStyle name="Comma 29 4 3 3 2" xfId="5392" xr:uid="{5260A057-B92B-460B-A7DE-149DCEE1540F}"/>
    <cellStyle name="Comma 29 4 3 4" xfId="3927" xr:uid="{11502401-A6A0-4B29-A229-C8396A9BA874}"/>
    <cellStyle name="Comma 29 4 4" xfId="1602" xr:uid="{6F07EE0A-0100-4144-A4EB-958CC847DEA6}"/>
    <cellStyle name="Comma 29 4 4 2" xfId="4116" xr:uid="{3D01D939-3FD0-45E3-8815-FC3BFB4B8707}"/>
    <cellStyle name="Comma 29 4 5" xfId="2341" xr:uid="{0DEC2504-9F8A-4E1A-B02D-39548FD67AB8}"/>
    <cellStyle name="Comma 29 4 5 2" xfId="4847" xr:uid="{AE6F9516-2107-4ED8-BC97-A5DF3BC7177B}"/>
    <cellStyle name="Comma 29 4 6" xfId="3382" xr:uid="{728DE6E5-898D-45CF-978E-F88D6F4C214E}"/>
    <cellStyle name="Comma 29 5" xfId="3067" xr:uid="{2D1CBE26-B6BE-4A6E-B21B-577ED6F53E6D}"/>
    <cellStyle name="Comma 3" xfId="5" xr:uid="{00000000-0005-0000-0000-0000E6010000}"/>
    <cellStyle name="Comma 3 2" xfId="334" xr:uid="{00000000-0005-0000-0000-0000E7010000}"/>
    <cellStyle name="Comma 3 2 2" xfId="831" xr:uid="{00000000-0005-0000-0000-0000E8010000}"/>
    <cellStyle name="Comma 3 2 2 2" xfId="1234" xr:uid="{00000000-0005-0000-0000-0000E9010000}"/>
    <cellStyle name="Comma 3 2 2 2 2" xfId="1971" xr:uid="{78D8AF1E-E9F3-4E06-A5DA-3D5E092EF898}"/>
    <cellStyle name="Comma 3 2 2 2 2 2" xfId="4485" xr:uid="{36F53DF8-D1B4-4F6F-988B-AC93E23B439C}"/>
    <cellStyle name="Comma 3 2 2 2 3" xfId="2710" xr:uid="{53C56C6C-4C43-4EBD-83CF-578C242DE8B7}"/>
    <cellStyle name="Comma 3 2 2 2 3 2" xfId="5216" xr:uid="{1FC973E0-842E-4E55-B180-896B155B52CF}"/>
    <cellStyle name="Comma 3 2 2 2 4" xfId="3751" xr:uid="{4EACB386-0E7B-48D3-A26C-55361F48E5DD}"/>
    <cellStyle name="Comma 3 2 2 3" xfId="1402" xr:uid="{00000000-0005-0000-0000-0000EA010000}"/>
    <cellStyle name="Comma 3 2 2 3 2" xfId="2139" xr:uid="{46735730-04EC-4397-ACDB-A01A626D1C99}"/>
    <cellStyle name="Comma 3 2 2 3 2 2" xfId="4653" xr:uid="{D34F14F9-56CB-4A2F-AF6B-6137458BBA6F}"/>
    <cellStyle name="Comma 3 2 2 3 3" xfId="2878" xr:uid="{D4FD363E-C709-405E-8CCA-A27951BDF145}"/>
    <cellStyle name="Comma 3 2 2 3 3 2" xfId="5384" xr:uid="{60EF07C0-86F5-4D18-A248-0CD2E513F83B}"/>
    <cellStyle name="Comma 3 2 2 3 4" xfId="3919" xr:uid="{6FF9E601-BCA9-4C86-8F2F-1C235C57DF37}"/>
    <cellStyle name="Comma 3 2 2 4" xfId="1594" xr:uid="{B273859B-B3DD-4F17-A333-5080ADE35C92}"/>
    <cellStyle name="Comma 3 2 2 4 2" xfId="4108" xr:uid="{FE7F96C2-DB19-433A-B9F0-EF9ACD5C5650}"/>
    <cellStyle name="Comma 3 2 2 5" xfId="2333" xr:uid="{F77C11B2-707E-41FF-950C-A67E734C6C76}"/>
    <cellStyle name="Comma 3 2 2 5 2" xfId="4839" xr:uid="{9323F121-A314-4E93-9070-0BBD826A6EEF}"/>
    <cellStyle name="Comma 3 2 2 6" xfId="3374" xr:uid="{C60F7CE1-CC17-4F95-99E9-77582B8C5D53}"/>
    <cellStyle name="Comma 3 2 3" xfId="3061" xr:uid="{F43D2801-6CE7-4529-A7B0-3B59EE33573B}"/>
    <cellStyle name="Comma 3 3" xfId="335" xr:uid="{00000000-0005-0000-0000-0000EB010000}"/>
    <cellStyle name="Comma 3 3 2" xfId="821" xr:uid="{00000000-0005-0000-0000-0000EC010000}"/>
    <cellStyle name="Comma 3 3 2 2" xfId="1224" xr:uid="{00000000-0005-0000-0000-0000ED010000}"/>
    <cellStyle name="Comma 3 3 2 2 2" xfId="1961" xr:uid="{EED0EBCC-86CF-4D0F-81D8-676BAB492CA5}"/>
    <cellStyle name="Comma 3 3 2 2 2 2" xfId="4475" xr:uid="{2BC339E1-0148-4077-96C4-824D959D4C4B}"/>
    <cellStyle name="Comma 3 3 2 2 3" xfId="2700" xr:uid="{F457F802-E3F4-47D6-8443-E528E1B338C8}"/>
    <cellStyle name="Comma 3 3 2 2 3 2" xfId="5206" xr:uid="{1DB0B6E0-AE44-499A-86FC-16D8B2745CFD}"/>
    <cellStyle name="Comma 3 3 2 2 4" xfId="3741" xr:uid="{3DE03A5C-52F4-411B-A546-E47988FE7889}"/>
    <cellStyle name="Comma 3 3 2 3" xfId="1392" xr:uid="{00000000-0005-0000-0000-0000EE010000}"/>
    <cellStyle name="Comma 3 3 2 3 2" xfId="2129" xr:uid="{45D33C59-43F7-402C-948C-689E3ACC7172}"/>
    <cellStyle name="Comma 3 3 2 3 2 2" xfId="4643" xr:uid="{49F8A52B-FFE0-4D89-9E9B-9EC6FBA5E83E}"/>
    <cellStyle name="Comma 3 3 2 3 3" xfId="2868" xr:uid="{79911F34-1530-4F6B-82CD-976DE9FED02D}"/>
    <cellStyle name="Comma 3 3 2 3 3 2" xfId="5374" xr:uid="{77DAC689-81E1-4B49-98CD-E927C5DB06DC}"/>
    <cellStyle name="Comma 3 3 2 3 4" xfId="3909" xr:uid="{BE409871-EF85-4141-A1C3-338EACDA3682}"/>
    <cellStyle name="Comma 3 3 2 4" xfId="1584" xr:uid="{2C4936CA-D374-447D-9FC3-96B76295A526}"/>
    <cellStyle name="Comma 3 3 2 4 2" xfId="4098" xr:uid="{F54AFDC1-C678-401D-ADAE-C756E51B729B}"/>
    <cellStyle name="Comma 3 3 2 5" xfId="2323" xr:uid="{CBB0904D-1FFE-4A14-942F-C5A190FD6DBE}"/>
    <cellStyle name="Comma 3 3 2 5 2" xfId="4829" xr:uid="{49F66C35-272C-4A49-9F53-B599D8D21AEE}"/>
    <cellStyle name="Comma 3 3 2 6" xfId="3364" xr:uid="{E9958890-F1B0-4A62-A83D-AE1AA2B448A9}"/>
    <cellStyle name="Comma 3 3 3" xfId="3062" xr:uid="{FD3564EC-8609-41B9-992E-F9CD68A092DC}"/>
    <cellStyle name="Comma 3 4" xfId="336" xr:uid="{00000000-0005-0000-0000-0000EF010000}"/>
    <cellStyle name="Comma 3 4 2" xfId="875" xr:uid="{00000000-0005-0000-0000-0000F0010000}"/>
    <cellStyle name="Comma 3 4 2 2" xfId="1275" xr:uid="{00000000-0005-0000-0000-0000F1010000}"/>
    <cellStyle name="Comma 3 4 2 2 2" xfId="2012" xr:uid="{4CB5F200-28FB-45D8-891F-64DF7B5FEE38}"/>
    <cellStyle name="Comma 3 4 2 2 2 2" xfId="4526" xr:uid="{7D9F5368-EB1D-41FF-BA7C-96F59EFE30E4}"/>
    <cellStyle name="Comma 3 4 2 2 3" xfId="2751" xr:uid="{F74918FE-0745-43D2-BFA6-5268F2A27486}"/>
    <cellStyle name="Comma 3 4 2 2 3 2" xfId="5257" xr:uid="{0B18EC1D-B6CD-4FBC-BCA7-4F4DFB276D23}"/>
    <cellStyle name="Comma 3 4 2 2 4" xfId="3792" xr:uid="{184F87B2-3CF9-4A68-9602-EB55B6EE2228}"/>
    <cellStyle name="Comma 3 4 2 3" xfId="1443" xr:uid="{00000000-0005-0000-0000-0000F2010000}"/>
    <cellStyle name="Comma 3 4 2 3 2" xfId="2180" xr:uid="{66C0E200-819E-4218-A726-D29028AC767F}"/>
    <cellStyle name="Comma 3 4 2 3 2 2" xfId="4694" xr:uid="{013EC70B-CDD6-47F0-BF8E-FC6E4304DA64}"/>
    <cellStyle name="Comma 3 4 2 3 3" xfId="2919" xr:uid="{0C3E2459-F1E7-4330-BE9C-FDF8484FED34}"/>
    <cellStyle name="Comma 3 4 2 3 3 2" xfId="5425" xr:uid="{AA763CB6-BB10-4DAB-A0F1-6ABDCC20190E}"/>
    <cellStyle name="Comma 3 4 2 3 4" xfId="3960" xr:uid="{7AE4F39A-1CCD-4C58-8587-34D987370067}"/>
    <cellStyle name="Comma 3 4 2 4" xfId="1635" xr:uid="{B424C060-A1E8-4EBD-A146-E9E9BE11C90A}"/>
    <cellStyle name="Comma 3 4 2 4 2" xfId="4149" xr:uid="{4DEB4445-3B60-4A0A-A3B5-FE3B9570050D}"/>
    <cellStyle name="Comma 3 4 2 5" xfId="2374" xr:uid="{2A88529C-ED92-48BA-8FB5-C93F4FD520CF}"/>
    <cellStyle name="Comma 3 4 2 5 2" xfId="4880" xr:uid="{88D181E3-9EA9-4817-B836-61A8B277B6EC}"/>
    <cellStyle name="Comma 3 4 2 6" xfId="3415" xr:uid="{271D9692-427A-4B6C-B82D-D56B710A5343}"/>
    <cellStyle name="Comma 3 4 3" xfId="3063" xr:uid="{23377EA5-CEBA-4732-925F-EE8A3AD82761}"/>
    <cellStyle name="Comma 3 5" xfId="782" xr:uid="{00000000-0005-0000-0000-0000F3010000}"/>
    <cellStyle name="Comma 3 5 2" xfId="1186" xr:uid="{00000000-0005-0000-0000-0000F4010000}"/>
    <cellStyle name="Comma 3 5 2 2" xfId="1923" xr:uid="{51647E8A-2AA9-4B4E-BF53-849B8F44AC09}"/>
    <cellStyle name="Comma 3 5 2 2 2" xfId="4437" xr:uid="{7D1DF23F-71E4-4A24-A147-77DE36A0EA01}"/>
    <cellStyle name="Comma 3 5 2 3" xfId="2662" xr:uid="{A2DECA7C-6085-4B65-9EDC-9456FDC613B1}"/>
    <cellStyle name="Comma 3 5 2 3 2" xfId="5168" xr:uid="{DFFF011D-D575-4675-A318-495B4E1C9567}"/>
    <cellStyle name="Comma 3 5 2 4" xfId="3703" xr:uid="{4C315F60-C84C-490B-9767-ADEE76A32676}"/>
    <cellStyle name="Comma 3 5 3" xfId="1354" xr:uid="{00000000-0005-0000-0000-0000F5010000}"/>
    <cellStyle name="Comma 3 5 3 2" xfId="2091" xr:uid="{A63328DB-B1C3-434C-BFAD-DE926D982EFC}"/>
    <cellStyle name="Comma 3 5 3 2 2" xfId="4605" xr:uid="{39770B94-7DEA-44A4-A0B2-856F70FFB62F}"/>
    <cellStyle name="Comma 3 5 3 3" xfId="2830" xr:uid="{AE074B3C-64B6-4505-B1AF-01B5E5F078F7}"/>
    <cellStyle name="Comma 3 5 3 3 2" xfId="5336" xr:uid="{981F0415-4104-4015-9FEB-07E8DC4215AA}"/>
    <cellStyle name="Comma 3 5 3 4" xfId="3871" xr:uid="{186291A5-5E03-4CC2-B406-148B5280BD97}"/>
    <cellStyle name="Comma 3 5 4" xfId="1546" xr:uid="{5E0E8D7A-8013-4D0C-B86B-FFA4931EB02E}"/>
    <cellStyle name="Comma 3 5 4 2" xfId="4060" xr:uid="{AB128D6C-8E9B-4729-AF8A-F70808826711}"/>
    <cellStyle name="Comma 3 5 5" xfId="2285" xr:uid="{6AE3147D-5084-49B2-9C71-926D1CE056B7}"/>
    <cellStyle name="Comma 3 5 5 2" xfId="4791" xr:uid="{25F63F23-D8A8-4DB4-B87E-821C4BFDA2A7}"/>
    <cellStyle name="Comma 3 5 6" xfId="3326" xr:uid="{08B19C8D-8E90-43C7-800D-587745779F21}"/>
    <cellStyle name="Comma 3 5 7" xfId="5523" xr:uid="{45E8726C-9420-4F98-A7AD-9FF119E2DA1A}"/>
    <cellStyle name="Comma 3 6" xfId="804" xr:uid="{00000000-0005-0000-0000-0000F6010000}"/>
    <cellStyle name="Comma 3 6 2" xfId="1207" xr:uid="{00000000-0005-0000-0000-0000F7010000}"/>
    <cellStyle name="Comma 3 6 2 2" xfId="1944" xr:uid="{029BF7F9-94D2-4230-A084-54405CD743AF}"/>
    <cellStyle name="Comma 3 6 2 2 2" xfId="4458" xr:uid="{80E823A7-F655-4E1D-8C02-639834BA5AFB}"/>
    <cellStyle name="Comma 3 6 2 3" xfId="2683" xr:uid="{A364E2D9-1EC9-4BB0-BD73-270917F38D53}"/>
    <cellStyle name="Comma 3 6 2 3 2" xfId="5189" xr:uid="{AEB2FA1E-37F2-4B60-923D-D8FCE74C077B}"/>
    <cellStyle name="Comma 3 6 2 4" xfId="3724" xr:uid="{4F40B8E6-E022-454C-83A5-733602F68572}"/>
    <cellStyle name="Comma 3 6 3" xfId="1375" xr:uid="{00000000-0005-0000-0000-0000F8010000}"/>
    <cellStyle name="Comma 3 6 3 2" xfId="2112" xr:uid="{8F9D35F5-621B-4945-9237-72E392939BF0}"/>
    <cellStyle name="Comma 3 6 3 2 2" xfId="4626" xr:uid="{9108755B-9867-4CAA-9368-0361179CB54F}"/>
    <cellStyle name="Comma 3 6 3 3" xfId="2851" xr:uid="{7DEC6FE7-2262-4076-A1E1-F27016CB7F1B}"/>
    <cellStyle name="Comma 3 6 3 3 2" xfId="5357" xr:uid="{7EECA2BF-9C6F-45A6-8047-900771FDB954}"/>
    <cellStyle name="Comma 3 6 3 4" xfId="3892" xr:uid="{3C5EA179-8B93-4FB2-A124-2038B2B0EA80}"/>
    <cellStyle name="Comma 3 6 4" xfId="1567" xr:uid="{D5B9D823-6D65-49C3-B691-353C16D1EDB6}"/>
    <cellStyle name="Comma 3 6 4 2" xfId="4081" xr:uid="{465754DE-57E2-4D91-A242-72AFDEADEED7}"/>
    <cellStyle name="Comma 3 6 5" xfId="2306" xr:uid="{4D1E5819-C8E6-4520-8429-07052A35765D}"/>
    <cellStyle name="Comma 3 6 5 2" xfId="4812" xr:uid="{3BF496DD-61E9-4867-AAF3-D4482EF75EA0}"/>
    <cellStyle name="Comma 3 6 6" xfId="3347" xr:uid="{F007F79E-7E88-4B17-8F6A-DF674D823812}"/>
    <cellStyle name="Comma 3 7" xfId="62" xr:uid="{00000000-0005-0000-0000-0000F9010000}"/>
    <cellStyle name="Comma 3 7 2" xfId="3002" xr:uid="{DFE9E2C9-B235-43C6-A47B-1F4913BEC790}"/>
    <cellStyle name="Comma 30" xfId="486" xr:uid="{00000000-0005-0000-0000-0000FA010000}"/>
    <cellStyle name="Comma 30 2" xfId="523" xr:uid="{00000000-0005-0000-0000-0000FB010000}"/>
    <cellStyle name="Comma 30 2 2" xfId="899" xr:uid="{00000000-0005-0000-0000-0000FC010000}"/>
    <cellStyle name="Comma 30 2 2 2" xfId="1297" xr:uid="{00000000-0005-0000-0000-0000FD010000}"/>
    <cellStyle name="Comma 30 2 2 2 2" xfId="2034" xr:uid="{BB623EF8-3713-4DD9-9A05-FB194BFFB03A}"/>
    <cellStyle name="Comma 30 2 2 2 2 2" xfId="4548" xr:uid="{DFED75DF-705E-424C-BDAC-487A8392C923}"/>
    <cellStyle name="Comma 30 2 2 2 3" xfId="2773" xr:uid="{F176493B-A218-4E3D-89EB-29629CE7AB23}"/>
    <cellStyle name="Comma 30 2 2 2 3 2" xfId="5279" xr:uid="{8E609A34-BD6F-48A7-9A65-7D1539EA31FB}"/>
    <cellStyle name="Comma 30 2 2 2 4" xfId="3814" xr:uid="{38630EED-7F2D-42FB-A0ED-0CBF35A09E81}"/>
    <cellStyle name="Comma 30 2 2 3" xfId="1465" xr:uid="{00000000-0005-0000-0000-0000FE010000}"/>
    <cellStyle name="Comma 30 2 2 3 2" xfId="2202" xr:uid="{FC1F6AA1-3106-493F-8745-19A9508C4B11}"/>
    <cellStyle name="Comma 30 2 2 3 2 2" xfId="4716" xr:uid="{6DE8F8A5-9B63-4B95-A916-13E6C45E187E}"/>
    <cellStyle name="Comma 30 2 2 3 3" xfId="2941" xr:uid="{2EC1214F-56F8-4111-A2B1-A4EB34088EAF}"/>
    <cellStyle name="Comma 30 2 2 3 3 2" xfId="5447" xr:uid="{9F11A682-4B97-4CDB-BC21-59B8D9084E6B}"/>
    <cellStyle name="Comma 30 2 2 3 4" xfId="3982" xr:uid="{84AA71C9-5C2B-4683-9E63-4CF54D84221B}"/>
    <cellStyle name="Comma 30 2 2 4" xfId="1657" xr:uid="{775BCE02-DF80-4698-B29A-0060B76B80B5}"/>
    <cellStyle name="Comma 30 2 2 4 2" xfId="4171" xr:uid="{0F7785D6-E04A-4695-AF34-8C7A1D5F6EB0}"/>
    <cellStyle name="Comma 30 2 2 5" xfId="2396" xr:uid="{38B07528-DA9B-4033-9A1F-AA5FB8B72721}"/>
    <cellStyle name="Comma 30 2 2 5 2" xfId="4902" xr:uid="{E2947A03-2103-45AA-B735-E5C3A8E5FDEC}"/>
    <cellStyle name="Comma 30 2 2 6" xfId="3437" xr:uid="{8F3D55B0-4E6B-4FE8-A13F-EB63FA10D818}"/>
    <cellStyle name="Comma 30 2 3" xfId="3093" xr:uid="{AB58A8D8-7EB8-4A87-AADE-2B20FD3278D1}"/>
    <cellStyle name="Comma 30 3" xfId="880" xr:uid="{00000000-0005-0000-0000-0000FF010000}"/>
    <cellStyle name="Comma 30 3 2" xfId="1280" xr:uid="{00000000-0005-0000-0000-000000020000}"/>
    <cellStyle name="Comma 30 3 2 2" xfId="2017" xr:uid="{6FB3B28B-BF54-4A59-88C9-AF55BF95412B}"/>
    <cellStyle name="Comma 30 3 2 2 2" xfId="4531" xr:uid="{73E213BD-BCAB-451D-B3E0-A5576FD7A00E}"/>
    <cellStyle name="Comma 30 3 2 3" xfId="2756" xr:uid="{42D3CA2D-A5F2-4594-B24A-2765A5EB7F2F}"/>
    <cellStyle name="Comma 30 3 2 3 2" xfId="5262" xr:uid="{6E70B4E3-F90F-4580-926C-A6179E6C51F9}"/>
    <cellStyle name="Comma 30 3 2 4" xfId="3797" xr:uid="{25DA95EE-FDDD-4376-8B40-89B4BFD14798}"/>
    <cellStyle name="Comma 30 3 3" xfId="1448" xr:uid="{00000000-0005-0000-0000-000001020000}"/>
    <cellStyle name="Comma 30 3 3 2" xfId="2185" xr:uid="{4653AA6C-CD98-44FD-B96D-F73C165B9E19}"/>
    <cellStyle name="Comma 30 3 3 2 2" xfId="4699" xr:uid="{B9308409-1532-4E09-B49D-B1E298DE8BEA}"/>
    <cellStyle name="Comma 30 3 3 3" xfId="2924" xr:uid="{5D629163-977F-4B2A-A4AB-91D5D57291B6}"/>
    <cellStyle name="Comma 30 3 3 3 2" xfId="5430" xr:uid="{A26197F2-DD51-4423-8E91-60F21581A5BB}"/>
    <cellStyle name="Comma 30 3 3 4" xfId="3965" xr:uid="{68CC3086-C6A8-45AB-B56A-D8E63CFDE7C6}"/>
    <cellStyle name="Comma 30 3 4" xfId="1640" xr:uid="{6E6477FF-1866-4563-BDB1-B3675D889A31}"/>
    <cellStyle name="Comma 30 3 4 2" xfId="4154" xr:uid="{5752EE8F-20B8-47A8-BA6E-AE5877932D15}"/>
    <cellStyle name="Comma 30 3 5" xfId="2379" xr:uid="{09299E93-3E46-498E-9CEA-73F8ABFCB941}"/>
    <cellStyle name="Comma 30 3 5 2" xfId="4885" xr:uid="{4244F866-46DC-4F0A-BFD7-DDC450A1EC1E}"/>
    <cellStyle name="Comma 30 3 6" xfId="3420" xr:uid="{DBE3F0EE-6133-4048-AC2E-196888370A35}"/>
    <cellStyle name="Comma 30 4" xfId="840" xr:uid="{00000000-0005-0000-0000-000002020000}"/>
    <cellStyle name="Comma 30 4 2" xfId="1243" xr:uid="{00000000-0005-0000-0000-000003020000}"/>
    <cellStyle name="Comma 30 4 2 2" xfId="1980" xr:uid="{2B2EB5EC-3E6C-4317-9C93-ABA03485223A}"/>
    <cellStyle name="Comma 30 4 2 2 2" xfId="4494" xr:uid="{D1A358D3-1CCB-4813-94B0-732E4133DC04}"/>
    <cellStyle name="Comma 30 4 2 3" xfId="2719" xr:uid="{2C3079FA-25EC-4D93-A953-4D7B2628BC43}"/>
    <cellStyle name="Comma 30 4 2 3 2" xfId="5225" xr:uid="{970FB3AD-7E28-4171-ACD5-A0A511E32188}"/>
    <cellStyle name="Comma 30 4 2 4" xfId="3760" xr:uid="{0D864664-20EE-460F-B9DD-2D97C1B9B661}"/>
    <cellStyle name="Comma 30 4 3" xfId="1411" xr:uid="{00000000-0005-0000-0000-000004020000}"/>
    <cellStyle name="Comma 30 4 3 2" xfId="2148" xr:uid="{79675D16-F5E1-4392-AC3D-9F3D8ED5599F}"/>
    <cellStyle name="Comma 30 4 3 2 2" xfId="4662" xr:uid="{778573F3-8220-4299-81B7-DD57494D7BA4}"/>
    <cellStyle name="Comma 30 4 3 3" xfId="2887" xr:uid="{4C1178BF-C148-45FD-B2F7-DF1827E88BCD}"/>
    <cellStyle name="Comma 30 4 3 3 2" xfId="5393" xr:uid="{9B792FA0-606F-4DA1-9BE0-AFC9116416C2}"/>
    <cellStyle name="Comma 30 4 3 4" xfId="3928" xr:uid="{9BEE5602-624A-4795-893E-914306EE68B9}"/>
    <cellStyle name="Comma 30 4 4" xfId="1603" xr:uid="{39A91375-7A7F-4CA3-A0A6-DA97EC51D432}"/>
    <cellStyle name="Comma 30 4 4 2" xfId="4117" xr:uid="{EF4838E7-80A7-48F2-94FE-544684CBA0D9}"/>
    <cellStyle name="Comma 30 4 5" xfId="2342" xr:uid="{E1C1CAE6-F225-48DD-82CF-1A8C16E1D636}"/>
    <cellStyle name="Comma 30 4 5 2" xfId="4848" xr:uid="{1E3A24EB-03AC-49CD-BD1E-652D4F56F03B}"/>
    <cellStyle name="Comma 30 4 6" xfId="3383" xr:uid="{6D67E157-69A3-4FCB-AD34-9CA7DB3EE5C0}"/>
    <cellStyle name="Comma 30 5" xfId="3068" xr:uid="{26BB93DB-2621-4737-82D1-AB4B12E3EB31}"/>
    <cellStyle name="Comma 31" xfId="487" xr:uid="{00000000-0005-0000-0000-000005020000}"/>
    <cellStyle name="Comma 31 2" xfId="524" xr:uid="{00000000-0005-0000-0000-000006020000}"/>
    <cellStyle name="Comma 31 2 2" xfId="900" xr:uid="{00000000-0005-0000-0000-000007020000}"/>
    <cellStyle name="Comma 31 2 2 2" xfId="1298" xr:uid="{00000000-0005-0000-0000-000008020000}"/>
    <cellStyle name="Comma 31 2 2 2 2" xfId="2035" xr:uid="{450A981B-B057-409A-97AE-A5CF6940FA26}"/>
    <cellStyle name="Comma 31 2 2 2 2 2" xfId="4549" xr:uid="{814C81C4-483E-4C02-97F1-9615C942446E}"/>
    <cellStyle name="Comma 31 2 2 2 3" xfId="2774" xr:uid="{5F691ADE-6610-4186-A9E9-185D6D5D15DB}"/>
    <cellStyle name="Comma 31 2 2 2 3 2" xfId="5280" xr:uid="{AD010032-898D-425B-8AEC-412502DB49A4}"/>
    <cellStyle name="Comma 31 2 2 2 4" xfId="3815" xr:uid="{2B342C75-F2F2-4011-94C9-46E2CDBCF351}"/>
    <cellStyle name="Comma 31 2 2 3" xfId="1466" xr:uid="{00000000-0005-0000-0000-000009020000}"/>
    <cellStyle name="Comma 31 2 2 3 2" xfId="2203" xr:uid="{9BAEFA41-F0A8-4BD8-A272-37D655F385DD}"/>
    <cellStyle name="Comma 31 2 2 3 2 2" xfId="4717" xr:uid="{B06E59C5-4E77-4487-B645-BBAF8E510C55}"/>
    <cellStyle name="Comma 31 2 2 3 3" xfId="2942" xr:uid="{A2E2684D-EDDD-4E1B-B188-D6149FC48B63}"/>
    <cellStyle name="Comma 31 2 2 3 3 2" xfId="5448" xr:uid="{9E85A0D8-70B0-4277-BD76-0FB403FD7F4B}"/>
    <cellStyle name="Comma 31 2 2 3 4" xfId="3983" xr:uid="{3ED3526E-9FEE-4224-921D-59F8F101CB15}"/>
    <cellStyle name="Comma 31 2 2 4" xfId="1658" xr:uid="{BBEC73D7-5AF4-44BB-AA74-297F415F5316}"/>
    <cellStyle name="Comma 31 2 2 4 2" xfId="4172" xr:uid="{A20ADAE6-0E2C-458D-839D-3C23A973E44C}"/>
    <cellStyle name="Comma 31 2 2 5" xfId="2397" xr:uid="{814EC6FE-6593-4A2D-B2D0-D248CF6F7B99}"/>
    <cellStyle name="Comma 31 2 2 5 2" xfId="4903" xr:uid="{55D556E5-F6E1-4132-8C11-DD0227AC9A2B}"/>
    <cellStyle name="Comma 31 2 2 6" xfId="3438" xr:uid="{77BBAD59-3513-4733-A6A1-F73C01BD3716}"/>
    <cellStyle name="Comma 31 2 3" xfId="3094" xr:uid="{A8482248-1712-43FE-9478-51281B45FC1A}"/>
    <cellStyle name="Comma 31 3" xfId="881" xr:uid="{00000000-0005-0000-0000-00000A020000}"/>
    <cellStyle name="Comma 31 3 2" xfId="1281" xr:uid="{00000000-0005-0000-0000-00000B020000}"/>
    <cellStyle name="Comma 31 3 2 2" xfId="2018" xr:uid="{88B535A5-EB99-43A3-A098-4FE95AC30CA1}"/>
    <cellStyle name="Comma 31 3 2 2 2" xfId="4532" xr:uid="{CAE04E8B-33AA-418C-BA67-1131E9E10357}"/>
    <cellStyle name="Comma 31 3 2 3" xfId="2757" xr:uid="{37B82744-67EA-4BFC-84CC-F9BF0E95685C}"/>
    <cellStyle name="Comma 31 3 2 3 2" xfId="5263" xr:uid="{742720A0-1F8F-48DC-9D22-7C4996C0F788}"/>
    <cellStyle name="Comma 31 3 2 4" xfId="3798" xr:uid="{3303086A-E132-45AA-AE6A-96A0DFEA7FF7}"/>
    <cellStyle name="Comma 31 3 3" xfId="1449" xr:uid="{00000000-0005-0000-0000-00000C020000}"/>
    <cellStyle name="Comma 31 3 3 2" xfId="2186" xr:uid="{E5EAD0CD-CA33-40D5-8A0F-A0B3A01B3C48}"/>
    <cellStyle name="Comma 31 3 3 2 2" xfId="4700" xr:uid="{71BDF578-B399-43DA-A570-97C716DA4E10}"/>
    <cellStyle name="Comma 31 3 3 3" xfId="2925" xr:uid="{914F3C60-A8CD-4268-8B12-F17FE1C82EB2}"/>
    <cellStyle name="Comma 31 3 3 3 2" xfId="5431" xr:uid="{1BCAEFB0-6A0E-4CFB-A073-7807398CA10C}"/>
    <cellStyle name="Comma 31 3 3 4" xfId="3966" xr:uid="{BE974974-7B26-4566-BB5D-D067A79BFAE1}"/>
    <cellStyle name="Comma 31 3 4" xfId="1641" xr:uid="{DA00324B-18BD-453B-97E0-F6755144F3F8}"/>
    <cellStyle name="Comma 31 3 4 2" xfId="4155" xr:uid="{44CD2872-3224-4C25-885F-E5B3DA4221C0}"/>
    <cellStyle name="Comma 31 3 5" xfId="2380" xr:uid="{0EF2540C-1789-4AB5-B6C6-08E6E47C40B8}"/>
    <cellStyle name="Comma 31 3 5 2" xfId="4886" xr:uid="{4D320253-B936-45B2-84AD-742A844B6FC2}"/>
    <cellStyle name="Comma 31 3 6" xfId="3421" xr:uid="{0901F33A-7261-42C0-B4F9-F17272EBB505}"/>
    <cellStyle name="Comma 31 4" xfId="841" xr:uid="{00000000-0005-0000-0000-00000D020000}"/>
    <cellStyle name="Comma 31 4 2" xfId="1244" xr:uid="{00000000-0005-0000-0000-00000E020000}"/>
    <cellStyle name="Comma 31 4 2 2" xfId="1981" xr:uid="{EA993AA7-E7BF-497C-8837-F73D334A6E9E}"/>
    <cellStyle name="Comma 31 4 2 2 2" xfId="4495" xr:uid="{A3E854ED-8AE4-45E4-BA9A-3D78F46B88EA}"/>
    <cellStyle name="Comma 31 4 2 3" xfId="2720" xr:uid="{3DBC1030-557E-42F9-8412-E5AACF18A211}"/>
    <cellStyle name="Comma 31 4 2 3 2" xfId="5226" xr:uid="{17440C95-5212-471E-A534-BBB078F428DE}"/>
    <cellStyle name="Comma 31 4 2 4" xfId="3761" xr:uid="{FB34B0A0-2158-418D-B652-3916632B1988}"/>
    <cellStyle name="Comma 31 4 3" xfId="1412" xr:uid="{00000000-0005-0000-0000-00000F020000}"/>
    <cellStyle name="Comma 31 4 3 2" xfId="2149" xr:uid="{AA8D8E3F-DF74-4E4B-A543-B19C1F695864}"/>
    <cellStyle name="Comma 31 4 3 2 2" xfId="4663" xr:uid="{1A72B7F1-B042-4D2A-9CF3-5A9C9D675208}"/>
    <cellStyle name="Comma 31 4 3 3" xfId="2888" xr:uid="{2D475C3B-AD11-4B97-94E1-D783EAD31E98}"/>
    <cellStyle name="Comma 31 4 3 3 2" xfId="5394" xr:uid="{581B2FEA-B478-4013-B580-007CF3FED293}"/>
    <cellStyle name="Comma 31 4 3 4" xfId="3929" xr:uid="{D7A7D05C-6DA1-454E-9C3D-6AADCFA23862}"/>
    <cellStyle name="Comma 31 4 4" xfId="1604" xr:uid="{B72D357C-ECEC-4823-8230-620DF226EA74}"/>
    <cellStyle name="Comma 31 4 4 2" xfId="4118" xr:uid="{411EB810-3243-4DDD-83BF-E5CC4C327760}"/>
    <cellStyle name="Comma 31 4 5" xfId="2343" xr:uid="{CA31B9CD-9ABD-42A4-8C14-E86C1DDB929F}"/>
    <cellStyle name="Comma 31 4 5 2" xfId="4849" xr:uid="{42FA6B81-4C8D-4B0B-B10D-2341DA3C8899}"/>
    <cellStyle name="Comma 31 4 6" xfId="3384" xr:uid="{82394E34-A78D-4D46-8ECD-A84D7B5270B6}"/>
    <cellStyle name="Comma 31 5" xfId="3069" xr:uid="{A27E33F6-C29A-499C-8D00-F178E5DF8852}"/>
    <cellStyle name="Comma 32" xfId="488" xr:uid="{00000000-0005-0000-0000-000010020000}"/>
    <cellStyle name="Comma 32 2" xfId="525" xr:uid="{00000000-0005-0000-0000-000011020000}"/>
    <cellStyle name="Comma 32 2 2" xfId="901" xr:uid="{00000000-0005-0000-0000-000012020000}"/>
    <cellStyle name="Comma 32 2 2 2" xfId="1299" xr:uid="{00000000-0005-0000-0000-000013020000}"/>
    <cellStyle name="Comma 32 2 2 2 2" xfId="2036" xr:uid="{F84A15D8-DEBF-4989-A4ED-34BD9B26BA2E}"/>
    <cellStyle name="Comma 32 2 2 2 2 2" xfId="4550" xr:uid="{E9FB7198-7154-47C9-95AD-3C691E7EB0A1}"/>
    <cellStyle name="Comma 32 2 2 2 3" xfId="2775" xr:uid="{EB90B031-24D3-48FE-8545-65211AFF7D5F}"/>
    <cellStyle name="Comma 32 2 2 2 3 2" xfId="5281" xr:uid="{78A1FD83-0941-4419-9884-2719B61AF1DC}"/>
    <cellStyle name="Comma 32 2 2 2 4" xfId="3816" xr:uid="{141825DE-9C92-490D-949D-AB0C3C688B30}"/>
    <cellStyle name="Comma 32 2 2 3" xfId="1467" xr:uid="{00000000-0005-0000-0000-000014020000}"/>
    <cellStyle name="Comma 32 2 2 3 2" xfId="2204" xr:uid="{1FCEDE7E-8837-43E0-A2F4-6E75F2413D1C}"/>
    <cellStyle name="Comma 32 2 2 3 2 2" xfId="4718" xr:uid="{7CB4FD3F-B23C-4E51-BE06-24D8B2292472}"/>
    <cellStyle name="Comma 32 2 2 3 3" xfId="2943" xr:uid="{1B994832-37FF-48EB-9749-4B7F32C9084A}"/>
    <cellStyle name="Comma 32 2 2 3 3 2" xfId="5449" xr:uid="{464E6EC0-68B8-4DA6-866B-6A030653CF70}"/>
    <cellStyle name="Comma 32 2 2 3 4" xfId="3984" xr:uid="{B0C1B2B1-3E3F-4D27-B20B-25B84F4C8492}"/>
    <cellStyle name="Comma 32 2 2 4" xfId="1659" xr:uid="{80434F0C-ADEB-42F9-B0FE-0A12F8D57163}"/>
    <cellStyle name="Comma 32 2 2 4 2" xfId="4173" xr:uid="{988C0CFB-9507-4A68-8EF9-7A2D12A6ACC2}"/>
    <cellStyle name="Comma 32 2 2 5" xfId="2398" xr:uid="{D7D3DFC4-699B-4F6B-9D10-27DB03B344BC}"/>
    <cellStyle name="Comma 32 2 2 5 2" xfId="4904" xr:uid="{0D0CDC83-FD82-4C43-84BF-82340073C3ED}"/>
    <cellStyle name="Comma 32 2 2 6" xfId="3439" xr:uid="{733A3355-9198-44E2-A666-962D107A2268}"/>
    <cellStyle name="Comma 32 2 3" xfId="3095" xr:uid="{49C0BBAB-0F18-4F78-8160-7363F8C00C69}"/>
    <cellStyle name="Comma 32 3" xfId="882" xr:uid="{00000000-0005-0000-0000-000015020000}"/>
    <cellStyle name="Comma 32 3 2" xfId="1282" xr:uid="{00000000-0005-0000-0000-000016020000}"/>
    <cellStyle name="Comma 32 3 2 2" xfId="2019" xr:uid="{491936A5-815D-4D9B-9C6B-9BBB4FBEBB4B}"/>
    <cellStyle name="Comma 32 3 2 2 2" xfId="4533" xr:uid="{5C160E09-10A1-4010-B74A-7259E5D7E921}"/>
    <cellStyle name="Comma 32 3 2 3" xfId="2758" xr:uid="{DF96D395-E182-496E-8D4C-B12321136325}"/>
    <cellStyle name="Comma 32 3 2 3 2" xfId="5264" xr:uid="{F12B4B79-4503-4D65-B525-7DF5881EB627}"/>
    <cellStyle name="Comma 32 3 2 4" xfId="3799" xr:uid="{E9F074DF-2CFC-4E28-B158-2C090C23CBE9}"/>
    <cellStyle name="Comma 32 3 3" xfId="1450" xr:uid="{00000000-0005-0000-0000-000017020000}"/>
    <cellStyle name="Comma 32 3 3 2" xfId="2187" xr:uid="{02018CCD-73CA-47E8-9AD4-A91D44D49225}"/>
    <cellStyle name="Comma 32 3 3 2 2" xfId="4701" xr:uid="{6BAE5572-7D6F-4D59-86B3-D366D833BB6B}"/>
    <cellStyle name="Comma 32 3 3 3" xfId="2926" xr:uid="{BC5B0883-F137-417B-9E65-ED97384AEF80}"/>
    <cellStyle name="Comma 32 3 3 3 2" xfId="5432" xr:uid="{F42AC866-3FD8-4BF0-A127-B0BD1F2CFEA1}"/>
    <cellStyle name="Comma 32 3 3 4" xfId="3967" xr:uid="{D05960CB-C54E-440E-B75F-2FC4A991369E}"/>
    <cellStyle name="Comma 32 3 4" xfId="1642" xr:uid="{606BB9DB-6BC8-4F8B-8013-7535C5380AFF}"/>
    <cellStyle name="Comma 32 3 4 2" xfId="4156" xr:uid="{66EB6442-C41F-43BF-A4E9-BF3EB7B9110C}"/>
    <cellStyle name="Comma 32 3 5" xfId="2381" xr:uid="{736D0050-0F63-4BE1-9916-B1A91822E58C}"/>
    <cellStyle name="Comma 32 3 5 2" xfId="4887" xr:uid="{30F8CD23-A152-4F5F-BCE5-B7569D5F098A}"/>
    <cellStyle name="Comma 32 3 6" xfId="3422" xr:uid="{A0857C1A-017B-4B96-A701-6339ACFE83B7}"/>
    <cellStyle name="Comma 32 4" xfId="842" xr:uid="{00000000-0005-0000-0000-000018020000}"/>
    <cellStyle name="Comma 32 4 2" xfId="1245" xr:uid="{00000000-0005-0000-0000-000019020000}"/>
    <cellStyle name="Comma 32 4 2 2" xfId="1982" xr:uid="{D96ACB15-6C81-46E4-80E4-D7EEA8242E80}"/>
    <cellStyle name="Comma 32 4 2 2 2" xfId="4496" xr:uid="{EF839353-F72F-4CB5-87F4-A04585AA01D9}"/>
    <cellStyle name="Comma 32 4 2 3" xfId="2721" xr:uid="{60082CBA-96C3-44FA-AFAE-CBD1A0542DD7}"/>
    <cellStyle name="Comma 32 4 2 3 2" xfId="5227" xr:uid="{C85D5484-A2D1-4B78-BB62-C9099A533F49}"/>
    <cellStyle name="Comma 32 4 2 4" xfId="3762" xr:uid="{3F57B7AF-8DC8-4349-A9DF-8510DC63F7D2}"/>
    <cellStyle name="Comma 32 4 3" xfId="1413" xr:uid="{00000000-0005-0000-0000-00001A020000}"/>
    <cellStyle name="Comma 32 4 3 2" xfId="2150" xr:uid="{B501C5D5-4104-4A9F-8304-4E604BDD1AA2}"/>
    <cellStyle name="Comma 32 4 3 2 2" xfId="4664" xr:uid="{E035FF1C-FC2F-4925-9082-588F25BC876D}"/>
    <cellStyle name="Comma 32 4 3 3" xfId="2889" xr:uid="{DAA7A520-3A43-4941-ACA7-4A74970FD300}"/>
    <cellStyle name="Comma 32 4 3 3 2" xfId="5395" xr:uid="{25830F67-F789-4ED6-AE4E-C1869FEF119B}"/>
    <cellStyle name="Comma 32 4 3 4" xfId="3930" xr:uid="{74E71FFF-E649-444A-BD29-AA6ED0920545}"/>
    <cellStyle name="Comma 32 4 4" xfId="1605" xr:uid="{279D88C1-CF04-4BD8-87D9-7B2BA8E66520}"/>
    <cellStyle name="Comma 32 4 4 2" xfId="4119" xr:uid="{006BDAB4-7A3A-468B-98DB-6069089B4875}"/>
    <cellStyle name="Comma 32 4 5" xfId="2344" xr:uid="{E464297A-452C-464D-8A8C-01258F339506}"/>
    <cellStyle name="Comma 32 4 5 2" xfId="4850" xr:uid="{D2CAEB49-8AE2-4E91-8C79-ADD22FC9441D}"/>
    <cellStyle name="Comma 32 4 6" xfId="3385" xr:uid="{10411CEC-2E84-4965-A22F-299A8E38F246}"/>
    <cellStyle name="Comma 32 5" xfId="3070" xr:uid="{3B55CB67-E6F7-4A25-BDF3-6F00A11BF58A}"/>
    <cellStyle name="Comma 33" xfId="489" xr:uid="{00000000-0005-0000-0000-00001B020000}"/>
    <cellStyle name="Comma 33 2" xfId="526" xr:uid="{00000000-0005-0000-0000-00001C020000}"/>
    <cellStyle name="Comma 33 2 2" xfId="902" xr:uid="{00000000-0005-0000-0000-00001D020000}"/>
    <cellStyle name="Comma 33 2 2 2" xfId="1300" xr:uid="{00000000-0005-0000-0000-00001E020000}"/>
    <cellStyle name="Comma 33 2 2 2 2" xfId="2037" xr:uid="{280AF390-DD89-4EE8-9F3B-BB91DB939909}"/>
    <cellStyle name="Comma 33 2 2 2 2 2" xfId="4551" xr:uid="{407EC506-9814-4C51-ABF5-1D95CFAC9DAF}"/>
    <cellStyle name="Comma 33 2 2 2 3" xfId="2776" xr:uid="{144D9524-1F5A-4C5C-8810-3BA3F88C6259}"/>
    <cellStyle name="Comma 33 2 2 2 3 2" xfId="5282" xr:uid="{7EF28812-0B45-4B39-9C79-61565DE7FB7E}"/>
    <cellStyle name="Comma 33 2 2 2 4" xfId="3817" xr:uid="{91328F69-765C-4760-B05D-184AD913A24E}"/>
    <cellStyle name="Comma 33 2 2 3" xfId="1468" xr:uid="{00000000-0005-0000-0000-00001F020000}"/>
    <cellStyle name="Comma 33 2 2 3 2" xfId="2205" xr:uid="{2BA0EB1F-4AF8-4A5B-A6D1-5B48BF177B7F}"/>
    <cellStyle name="Comma 33 2 2 3 2 2" xfId="4719" xr:uid="{4048669E-5A26-4143-922D-20F3B25FF052}"/>
    <cellStyle name="Comma 33 2 2 3 3" xfId="2944" xr:uid="{EE33781B-596F-430E-A057-BA50D602E6FD}"/>
    <cellStyle name="Comma 33 2 2 3 3 2" xfId="5450" xr:uid="{BAE7D386-ABA5-4D2E-91C8-CD70D9943B9C}"/>
    <cellStyle name="Comma 33 2 2 3 4" xfId="3985" xr:uid="{6A942741-9933-485C-A98A-69DDEC1D8A01}"/>
    <cellStyle name="Comma 33 2 2 4" xfId="1660" xr:uid="{7D6139EB-CDC0-46DC-A46E-732579640BFB}"/>
    <cellStyle name="Comma 33 2 2 4 2" xfId="4174" xr:uid="{FA2AAD89-68A6-49E5-9517-3C1440744E87}"/>
    <cellStyle name="Comma 33 2 2 5" xfId="2399" xr:uid="{624AA840-3E2D-4A8A-B8ED-B55343F0E032}"/>
    <cellStyle name="Comma 33 2 2 5 2" xfId="4905" xr:uid="{A0004DEC-1EF6-40CC-B060-542E2447A58E}"/>
    <cellStyle name="Comma 33 2 2 6" xfId="3440" xr:uid="{985A2A53-DE16-4848-83AC-BCCF027578A2}"/>
    <cellStyle name="Comma 33 2 3" xfId="3096" xr:uid="{D60BB122-E928-434E-A248-961B093214B7}"/>
    <cellStyle name="Comma 33 3" xfId="883" xr:uid="{00000000-0005-0000-0000-000020020000}"/>
    <cellStyle name="Comma 33 3 2" xfId="1283" xr:uid="{00000000-0005-0000-0000-000021020000}"/>
    <cellStyle name="Comma 33 3 2 2" xfId="2020" xr:uid="{B8D227E2-0694-46EE-94E8-1B34BC676222}"/>
    <cellStyle name="Comma 33 3 2 2 2" xfId="4534" xr:uid="{76A540CC-E8E5-437D-B63B-345F4CC7E62D}"/>
    <cellStyle name="Comma 33 3 2 3" xfId="2759" xr:uid="{02E1B059-F055-4A65-9E41-A5C3EADACA6C}"/>
    <cellStyle name="Comma 33 3 2 3 2" xfId="5265" xr:uid="{4F2596B5-27AD-44A5-9D6C-61E97408D064}"/>
    <cellStyle name="Comma 33 3 2 4" xfId="3800" xr:uid="{5C43439E-9C38-40B8-9EC6-DE7BC03942D7}"/>
    <cellStyle name="Comma 33 3 3" xfId="1451" xr:uid="{00000000-0005-0000-0000-000022020000}"/>
    <cellStyle name="Comma 33 3 3 2" xfId="2188" xr:uid="{61DF1AD6-214A-4002-84E6-A01684FD4ECD}"/>
    <cellStyle name="Comma 33 3 3 2 2" xfId="4702" xr:uid="{CC340978-D655-4CC0-A1C6-2897F3AD4A90}"/>
    <cellStyle name="Comma 33 3 3 3" xfId="2927" xr:uid="{0F9B6F79-5B76-4CD4-9B50-002BC1972137}"/>
    <cellStyle name="Comma 33 3 3 3 2" xfId="5433" xr:uid="{237A6C27-A3D7-4F0B-B0E4-0548912DA5C4}"/>
    <cellStyle name="Comma 33 3 3 4" xfId="3968" xr:uid="{A92860D1-E28F-47E1-A256-3380DD86379D}"/>
    <cellStyle name="Comma 33 3 4" xfId="1643" xr:uid="{4D04FDE8-112A-4CC3-A75F-A1FAAA0DA7A7}"/>
    <cellStyle name="Comma 33 3 4 2" xfId="4157" xr:uid="{829C709B-8DCB-4E05-B824-3ADB2A857ABC}"/>
    <cellStyle name="Comma 33 3 5" xfId="2382" xr:uid="{2FBE70D5-36DF-4B47-B1EB-C06C1FCAA75D}"/>
    <cellStyle name="Comma 33 3 5 2" xfId="4888" xr:uid="{1C5A7CBF-2FB0-48A8-B548-B8E6E8D5568F}"/>
    <cellStyle name="Comma 33 3 6" xfId="3423" xr:uid="{67B158F0-0580-47B8-AE04-E172CCA0D80A}"/>
    <cellStyle name="Comma 33 4" xfId="843" xr:uid="{00000000-0005-0000-0000-000023020000}"/>
    <cellStyle name="Comma 33 4 2" xfId="1246" xr:uid="{00000000-0005-0000-0000-000024020000}"/>
    <cellStyle name="Comma 33 4 2 2" xfId="1983" xr:uid="{57A6BD11-CCD2-4015-AF3A-AB26FF220A12}"/>
    <cellStyle name="Comma 33 4 2 2 2" xfId="4497" xr:uid="{DD5FEAED-E1E2-456D-B543-9339158D76AF}"/>
    <cellStyle name="Comma 33 4 2 3" xfId="2722" xr:uid="{1E14210A-186A-49BB-904C-53EAFA2F26FD}"/>
    <cellStyle name="Comma 33 4 2 3 2" xfId="5228" xr:uid="{F356D609-B035-4E9A-8BEC-CA7836B4878B}"/>
    <cellStyle name="Comma 33 4 2 4" xfId="3763" xr:uid="{5BBE222A-1636-4582-9C2F-3FFADFBE0853}"/>
    <cellStyle name="Comma 33 4 3" xfId="1414" xr:uid="{00000000-0005-0000-0000-000025020000}"/>
    <cellStyle name="Comma 33 4 3 2" xfId="2151" xr:uid="{0008EA87-3475-419D-817D-190AA373F87C}"/>
    <cellStyle name="Comma 33 4 3 2 2" xfId="4665" xr:uid="{63F2D66C-6E7D-47F4-8616-146C4B0DCCC4}"/>
    <cellStyle name="Comma 33 4 3 3" xfId="2890" xr:uid="{D1034B90-3F41-4254-ABD7-16026E71E6EB}"/>
    <cellStyle name="Comma 33 4 3 3 2" xfId="5396" xr:uid="{63C79070-63FA-4A92-AC02-D90166DE498B}"/>
    <cellStyle name="Comma 33 4 3 4" xfId="3931" xr:uid="{21A0317C-DA56-4730-88B8-5E25C95F7A25}"/>
    <cellStyle name="Comma 33 4 4" xfId="1606" xr:uid="{F2E58033-35F4-4710-87F8-C1C448854FE6}"/>
    <cellStyle name="Comma 33 4 4 2" xfId="4120" xr:uid="{65527B77-186C-4B59-B21B-41F64B060373}"/>
    <cellStyle name="Comma 33 4 5" xfId="2345" xr:uid="{F47715B7-7719-4830-AA8A-C992D94BB4A2}"/>
    <cellStyle name="Comma 33 4 5 2" xfId="4851" xr:uid="{16894E5A-41B0-43D1-9FDB-82893734DCAE}"/>
    <cellStyle name="Comma 33 4 6" xfId="3386" xr:uid="{DDB2C7CB-ADC6-4832-A64F-9F7233B2E2BF}"/>
    <cellStyle name="Comma 33 5" xfId="3071" xr:uid="{169C534D-ABD6-4229-85C6-572E4E24BD31}"/>
    <cellStyle name="Comma 34" xfId="490" xr:uid="{00000000-0005-0000-0000-000026020000}"/>
    <cellStyle name="Comma 34 2" xfId="527" xr:uid="{00000000-0005-0000-0000-000027020000}"/>
    <cellStyle name="Comma 34 2 2" xfId="903" xr:uid="{00000000-0005-0000-0000-000028020000}"/>
    <cellStyle name="Comma 34 2 2 2" xfId="1301" xr:uid="{00000000-0005-0000-0000-000029020000}"/>
    <cellStyle name="Comma 34 2 2 2 2" xfId="2038" xr:uid="{98C2D35E-3A87-479C-A295-CC9DED1A4698}"/>
    <cellStyle name="Comma 34 2 2 2 2 2" xfId="4552" xr:uid="{8B29B08B-AE58-4704-8590-8088B948033D}"/>
    <cellStyle name="Comma 34 2 2 2 3" xfId="2777" xr:uid="{CC0DEDEB-6C3C-4121-8D41-E177B0EE561F}"/>
    <cellStyle name="Comma 34 2 2 2 3 2" xfId="5283" xr:uid="{60409B8F-309F-4F26-9B05-33D2C88B5233}"/>
    <cellStyle name="Comma 34 2 2 2 4" xfId="3818" xr:uid="{0184A425-1CD3-4CEB-B9E1-E988EBDA5179}"/>
    <cellStyle name="Comma 34 2 2 3" xfId="1469" xr:uid="{00000000-0005-0000-0000-00002A020000}"/>
    <cellStyle name="Comma 34 2 2 3 2" xfId="2206" xr:uid="{BCDC79B2-109F-457B-B27B-BBE74C42F2FF}"/>
    <cellStyle name="Comma 34 2 2 3 2 2" xfId="4720" xr:uid="{06DEC4C5-1BE6-4C03-B4B8-6607F28F1834}"/>
    <cellStyle name="Comma 34 2 2 3 3" xfId="2945" xr:uid="{268EB7BE-4A4D-408B-9678-9AF3D11DF5DC}"/>
    <cellStyle name="Comma 34 2 2 3 3 2" xfId="5451" xr:uid="{E9BA8D7C-E28E-474B-B296-31744B86387D}"/>
    <cellStyle name="Comma 34 2 2 3 4" xfId="3986" xr:uid="{27528A8B-6DB3-4243-8FBD-062C39308FDA}"/>
    <cellStyle name="Comma 34 2 2 4" xfId="1661" xr:uid="{D592D343-2194-4EAB-9699-078759269444}"/>
    <cellStyle name="Comma 34 2 2 4 2" xfId="4175" xr:uid="{5F07C3B6-CC95-4801-B011-E0B73E6F3AFA}"/>
    <cellStyle name="Comma 34 2 2 5" xfId="2400" xr:uid="{CC4BB217-E40F-4E6A-ABF8-6646369353DB}"/>
    <cellStyle name="Comma 34 2 2 5 2" xfId="4906" xr:uid="{9B976EF0-82B3-46E3-9B89-F9D01E813FAA}"/>
    <cellStyle name="Comma 34 2 2 6" xfId="3441" xr:uid="{600324BB-B086-458F-B6C2-EBAB6E1ACEA9}"/>
    <cellStyle name="Comma 34 2 3" xfId="3097" xr:uid="{DAEC8971-4979-4138-8D0C-3EC623F81B8A}"/>
    <cellStyle name="Comma 34 3" xfId="884" xr:uid="{00000000-0005-0000-0000-00002B020000}"/>
    <cellStyle name="Comma 34 3 2" xfId="1284" xr:uid="{00000000-0005-0000-0000-00002C020000}"/>
    <cellStyle name="Comma 34 3 2 2" xfId="2021" xr:uid="{9EBDB438-E3FF-4633-9488-6D0C99BF7FEB}"/>
    <cellStyle name="Comma 34 3 2 2 2" xfId="4535" xr:uid="{69DCB0BF-8AFA-4DD3-B701-7A8FB69F4AE4}"/>
    <cellStyle name="Comma 34 3 2 3" xfId="2760" xr:uid="{AD65CBF9-5FC8-49E3-B064-E0CD49A74768}"/>
    <cellStyle name="Comma 34 3 2 3 2" xfId="5266" xr:uid="{0FA510E2-EF41-4754-850E-EE33DDFCA462}"/>
    <cellStyle name="Comma 34 3 2 4" xfId="3801" xr:uid="{E73123C1-BC60-4264-A7AD-99A3711C5A15}"/>
    <cellStyle name="Comma 34 3 3" xfId="1452" xr:uid="{00000000-0005-0000-0000-00002D020000}"/>
    <cellStyle name="Comma 34 3 3 2" xfId="2189" xr:uid="{A7E326A7-A340-4EC1-ADB5-837FA4C0BD91}"/>
    <cellStyle name="Comma 34 3 3 2 2" xfId="4703" xr:uid="{4A0B72A5-22FF-48AF-AD88-2E1DC70B2A22}"/>
    <cellStyle name="Comma 34 3 3 3" xfId="2928" xr:uid="{46B2433A-8C5E-47C6-8EBA-D7987FE9AFE3}"/>
    <cellStyle name="Comma 34 3 3 3 2" xfId="5434" xr:uid="{E214974A-73AB-4083-A3C5-DF32164C3079}"/>
    <cellStyle name="Comma 34 3 3 4" xfId="3969" xr:uid="{C8B94A4D-51E1-4120-A3D9-A0295A7CDBFA}"/>
    <cellStyle name="Comma 34 3 4" xfId="1644" xr:uid="{8BA56606-2A23-46DD-B841-3DA019B5AD5A}"/>
    <cellStyle name="Comma 34 3 4 2" xfId="4158" xr:uid="{B654B00D-C801-45BA-B7BE-F04AA1B2EF5A}"/>
    <cellStyle name="Comma 34 3 5" xfId="2383" xr:uid="{D8546AE9-B7F9-4223-AAB7-1B680C2F794C}"/>
    <cellStyle name="Comma 34 3 5 2" xfId="4889" xr:uid="{66386500-6EC2-41F3-9BDF-BE98C3C6C515}"/>
    <cellStyle name="Comma 34 3 6" xfId="3424" xr:uid="{8FFB5787-AE81-4386-A335-58349B6CE7CB}"/>
    <cellStyle name="Comma 34 4" xfId="844" xr:uid="{00000000-0005-0000-0000-00002E020000}"/>
    <cellStyle name="Comma 34 4 2" xfId="1247" xr:uid="{00000000-0005-0000-0000-00002F020000}"/>
    <cellStyle name="Comma 34 4 2 2" xfId="1984" xr:uid="{6DAD51B7-441E-4D6A-8843-99628542F879}"/>
    <cellStyle name="Comma 34 4 2 2 2" xfId="4498" xr:uid="{737AE1B2-59CD-4F3F-B227-4BE2A6C53F14}"/>
    <cellStyle name="Comma 34 4 2 3" xfId="2723" xr:uid="{E1A37844-8D87-4EB3-8EEA-226A1563027E}"/>
    <cellStyle name="Comma 34 4 2 3 2" xfId="5229" xr:uid="{D0753F0E-EADF-4832-A3C9-99A556066F94}"/>
    <cellStyle name="Comma 34 4 2 4" xfId="3764" xr:uid="{20C22809-45A8-41AE-8341-21B18843F6AE}"/>
    <cellStyle name="Comma 34 4 3" xfId="1415" xr:uid="{00000000-0005-0000-0000-000030020000}"/>
    <cellStyle name="Comma 34 4 3 2" xfId="2152" xr:uid="{F0C15B3C-8316-4350-BAD8-8D47EA577991}"/>
    <cellStyle name="Comma 34 4 3 2 2" xfId="4666" xr:uid="{12BF55DE-962D-43BD-8222-09BE4493D705}"/>
    <cellStyle name="Comma 34 4 3 3" xfId="2891" xr:uid="{18DD6F63-87E0-48BB-8B57-ACDB30E04DEB}"/>
    <cellStyle name="Comma 34 4 3 3 2" xfId="5397" xr:uid="{711EBE71-27BC-4E7C-8105-F6AE54646065}"/>
    <cellStyle name="Comma 34 4 3 4" xfId="3932" xr:uid="{A4AFD51A-BF25-4E75-9B73-38D3AA6D84CF}"/>
    <cellStyle name="Comma 34 4 4" xfId="1607" xr:uid="{E7EB92F0-0A6D-4CE5-9C60-A5A5C03E6BC3}"/>
    <cellStyle name="Comma 34 4 4 2" xfId="4121" xr:uid="{9CFE8F17-715D-4FF8-A61F-D2273A65F0DE}"/>
    <cellStyle name="Comma 34 4 5" xfId="2346" xr:uid="{C9140A7E-133F-49FB-A9EF-064CCD85A112}"/>
    <cellStyle name="Comma 34 4 5 2" xfId="4852" xr:uid="{5B272AB0-1E4F-4386-BA96-67E28E2D6209}"/>
    <cellStyle name="Comma 34 4 6" xfId="3387" xr:uid="{876AD95F-9244-4AEC-97FA-2CEEF3C93E19}"/>
    <cellStyle name="Comma 34 5" xfId="3072" xr:uid="{8C37AAC4-80FD-4D1C-8A41-1D4D453C09CD}"/>
    <cellStyle name="Comma 35" xfId="491" xr:uid="{00000000-0005-0000-0000-000031020000}"/>
    <cellStyle name="Comma 35 2" xfId="528" xr:uid="{00000000-0005-0000-0000-000032020000}"/>
    <cellStyle name="Comma 35 2 2" xfId="904" xr:uid="{00000000-0005-0000-0000-000033020000}"/>
    <cellStyle name="Comma 35 2 2 2" xfId="1302" xr:uid="{00000000-0005-0000-0000-000034020000}"/>
    <cellStyle name="Comma 35 2 2 2 2" xfId="2039" xr:uid="{6A4D0CD4-FF4C-434B-9E35-7F926C458B0D}"/>
    <cellStyle name="Comma 35 2 2 2 2 2" xfId="4553" xr:uid="{9D2FAB98-F99C-43CE-ADB9-A08A784223B7}"/>
    <cellStyle name="Comma 35 2 2 2 3" xfId="2778" xr:uid="{5463FCCF-A3DD-4C26-8DBD-1AE898C356DC}"/>
    <cellStyle name="Comma 35 2 2 2 3 2" xfId="5284" xr:uid="{7B6029AD-DC04-4BB3-B390-C1D9BCB8827C}"/>
    <cellStyle name="Comma 35 2 2 2 4" xfId="3819" xr:uid="{548A6996-3AA4-4486-919C-9C406BF87F38}"/>
    <cellStyle name="Comma 35 2 2 3" xfId="1470" xr:uid="{00000000-0005-0000-0000-000035020000}"/>
    <cellStyle name="Comma 35 2 2 3 2" xfId="2207" xr:uid="{304C5C76-F8D6-4C9E-B43E-9B12B2F44ECA}"/>
    <cellStyle name="Comma 35 2 2 3 2 2" xfId="4721" xr:uid="{700EB8BA-800B-42F6-BF7D-8216999182EF}"/>
    <cellStyle name="Comma 35 2 2 3 3" xfId="2946" xr:uid="{078CDCD7-03FC-401F-9703-D6AA61FB1EDB}"/>
    <cellStyle name="Comma 35 2 2 3 3 2" xfId="5452" xr:uid="{B478574F-EA8D-4B48-B783-09F8B1097C19}"/>
    <cellStyle name="Comma 35 2 2 3 4" xfId="3987" xr:uid="{14B6F2D7-85DC-4D56-802D-B1BD20515244}"/>
    <cellStyle name="Comma 35 2 2 4" xfId="1662" xr:uid="{2A1EE4DF-68FA-4A06-AB9C-6443854BF4F6}"/>
    <cellStyle name="Comma 35 2 2 4 2" xfId="4176" xr:uid="{A0F03E57-9151-4F4C-AAE9-30701B301B02}"/>
    <cellStyle name="Comma 35 2 2 5" xfId="2401" xr:uid="{BF063EC9-099E-4520-950B-E7E222F950D3}"/>
    <cellStyle name="Comma 35 2 2 5 2" xfId="4907" xr:uid="{B851B2E1-D142-469C-AD96-47E9D8F5C86E}"/>
    <cellStyle name="Comma 35 2 2 6" xfId="3442" xr:uid="{AB8E76C4-9B52-4196-BA9A-9EBF0D9F0C2C}"/>
    <cellStyle name="Comma 35 2 3" xfId="3098" xr:uid="{A6E93A9B-314F-49B5-AEA4-71B2A017B381}"/>
    <cellStyle name="Comma 35 3" xfId="914" xr:uid="{00000000-0005-0000-0000-000036020000}"/>
    <cellStyle name="Comma 35 3 2" xfId="1312" xr:uid="{00000000-0005-0000-0000-000037020000}"/>
    <cellStyle name="Comma 35 3 2 2" xfId="2049" xr:uid="{3345FE4F-3FA1-4E06-B039-A75B9E506ECE}"/>
    <cellStyle name="Comma 35 3 2 2 2" xfId="4563" xr:uid="{96DFD895-857A-462A-9B56-63B7A1AD30BB}"/>
    <cellStyle name="Comma 35 3 2 3" xfId="2788" xr:uid="{3293A330-DF25-467C-8A33-253654739751}"/>
    <cellStyle name="Comma 35 3 2 3 2" xfId="5294" xr:uid="{907AA75A-EAF4-44B5-A80E-EEC92BDCB02E}"/>
    <cellStyle name="Comma 35 3 2 4" xfId="3829" xr:uid="{7311A7C5-E001-4EB4-B713-B745E21ED279}"/>
    <cellStyle name="Comma 35 3 3" xfId="1480" xr:uid="{00000000-0005-0000-0000-000038020000}"/>
    <cellStyle name="Comma 35 3 3 2" xfId="2217" xr:uid="{D514D4E4-C401-4201-BCD2-9217AB567EFF}"/>
    <cellStyle name="Comma 35 3 3 2 2" xfId="4731" xr:uid="{C1C9B824-346E-441F-9F1B-DF5A38E31D6F}"/>
    <cellStyle name="Comma 35 3 3 3" xfId="2956" xr:uid="{70D0015F-5C9B-49FD-810F-06F23FC72D4A}"/>
    <cellStyle name="Comma 35 3 3 3 2" xfId="5462" xr:uid="{D0260C90-24CD-4340-924F-F9E84E1DD4AC}"/>
    <cellStyle name="Comma 35 3 3 4" xfId="3997" xr:uid="{FFB954E0-DA9A-4517-89D2-DC4CC2646161}"/>
    <cellStyle name="Comma 35 3 4" xfId="1672" xr:uid="{195AABD5-3924-429B-9F98-148063A8D63C}"/>
    <cellStyle name="Comma 35 3 4 2" xfId="4186" xr:uid="{6CBD829F-E871-4EDB-8652-3450BFD1BD7F}"/>
    <cellStyle name="Comma 35 3 5" xfId="2411" xr:uid="{5979FA69-881C-4EFF-95AE-F7E67EE3FE43}"/>
    <cellStyle name="Comma 35 3 5 2" xfId="4917" xr:uid="{C03E93EB-862C-428E-92DB-A2880D2224F3}"/>
    <cellStyle name="Comma 35 3 6" xfId="3452" xr:uid="{EAF54FFF-97A9-4CEF-B8D3-D293342264E8}"/>
    <cellStyle name="Comma 35 4" xfId="845" xr:uid="{00000000-0005-0000-0000-000039020000}"/>
    <cellStyle name="Comma 35 4 2" xfId="1248" xr:uid="{00000000-0005-0000-0000-00003A020000}"/>
    <cellStyle name="Comma 35 4 2 2" xfId="1985" xr:uid="{582A7C1C-5CAF-4C12-8D69-25BCB0B900FD}"/>
    <cellStyle name="Comma 35 4 2 2 2" xfId="4499" xr:uid="{EE36D754-E536-4506-B18D-340414D013D6}"/>
    <cellStyle name="Comma 35 4 2 3" xfId="2724" xr:uid="{969F533D-9A07-46F6-8E4F-FABE08678F77}"/>
    <cellStyle name="Comma 35 4 2 3 2" xfId="5230" xr:uid="{637DACF1-CFB4-46AB-8EDF-7B1A68A3CA1C}"/>
    <cellStyle name="Comma 35 4 2 4" xfId="3765" xr:uid="{801ACB04-0925-4BFF-AE5F-40B24784D907}"/>
    <cellStyle name="Comma 35 4 3" xfId="1416" xr:uid="{00000000-0005-0000-0000-00003B020000}"/>
    <cellStyle name="Comma 35 4 3 2" xfId="2153" xr:uid="{779FC207-DDE0-402A-A72B-9A8FCCCBCD65}"/>
    <cellStyle name="Comma 35 4 3 2 2" xfId="4667" xr:uid="{9A733F78-99D3-4CD1-990D-208FF8DBF268}"/>
    <cellStyle name="Comma 35 4 3 3" xfId="2892" xr:uid="{E828FB3C-8CD7-4C26-8CE6-257AFB9C7190}"/>
    <cellStyle name="Comma 35 4 3 3 2" xfId="5398" xr:uid="{D5C75A5F-379C-4070-9C38-2A5836C73678}"/>
    <cellStyle name="Comma 35 4 3 4" xfId="3933" xr:uid="{27005698-FB72-4211-8B43-FF934C97DC60}"/>
    <cellStyle name="Comma 35 4 4" xfId="1608" xr:uid="{D1E39E41-C5FD-4F24-AF87-8888D7D1B0F7}"/>
    <cellStyle name="Comma 35 4 4 2" xfId="4122" xr:uid="{803B4CB2-9FFE-47AD-B663-24F1AC733B3A}"/>
    <cellStyle name="Comma 35 4 5" xfId="2347" xr:uid="{E8264389-5D81-4137-BFCF-651A571C8F74}"/>
    <cellStyle name="Comma 35 4 5 2" xfId="4853" xr:uid="{5093A5F8-D70C-485D-8004-74F845986403}"/>
    <cellStyle name="Comma 35 4 6" xfId="3388" xr:uid="{CABA4D74-1F52-4BAC-8329-6C303626F952}"/>
    <cellStyle name="Comma 35 5" xfId="3073" xr:uid="{15FF2BB5-BAAE-4408-9ADB-2C9925BC9235}"/>
    <cellStyle name="Comma 36" xfId="492" xr:uid="{00000000-0005-0000-0000-00003C020000}"/>
    <cellStyle name="Comma 36 2" xfId="529" xr:uid="{00000000-0005-0000-0000-00003D020000}"/>
    <cellStyle name="Comma 36 2 2" xfId="905" xr:uid="{00000000-0005-0000-0000-00003E020000}"/>
    <cellStyle name="Comma 36 2 2 2" xfId="1303" xr:uid="{00000000-0005-0000-0000-00003F020000}"/>
    <cellStyle name="Comma 36 2 2 2 2" xfId="2040" xr:uid="{20F95A61-E73E-418C-A0D1-07986D7305AF}"/>
    <cellStyle name="Comma 36 2 2 2 2 2" xfId="4554" xr:uid="{A16F6AD6-8723-4F11-9A92-26819D893763}"/>
    <cellStyle name="Comma 36 2 2 2 3" xfId="2779" xr:uid="{5BDA0F3C-AB10-4E41-B525-22CC90CF2739}"/>
    <cellStyle name="Comma 36 2 2 2 3 2" xfId="5285" xr:uid="{D9A9E500-AA4F-4D98-B152-6E0D0B393944}"/>
    <cellStyle name="Comma 36 2 2 2 4" xfId="3820" xr:uid="{46773D72-8E1D-4034-9FF4-EC5B12DA4C4F}"/>
    <cellStyle name="Comma 36 2 2 3" xfId="1471" xr:uid="{00000000-0005-0000-0000-000040020000}"/>
    <cellStyle name="Comma 36 2 2 3 2" xfId="2208" xr:uid="{4446FEE3-FD18-499C-82D7-EB43F794369D}"/>
    <cellStyle name="Comma 36 2 2 3 2 2" xfId="4722" xr:uid="{C9AB4775-AFC3-448E-809A-76FBDDBF9C33}"/>
    <cellStyle name="Comma 36 2 2 3 3" xfId="2947" xr:uid="{AA8FBF53-7177-4BBA-8ABA-4B3EF2AFAA69}"/>
    <cellStyle name="Comma 36 2 2 3 3 2" xfId="5453" xr:uid="{7E5DA90F-C1CE-4C6A-8AF3-6BD3E79EEC68}"/>
    <cellStyle name="Comma 36 2 2 3 4" xfId="3988" xr:uid="{426CE271-3C23-4D38-AF94-C8D308008D9B}"/>
    <cellStyle name="Comma 36 2 2 4" xfId="1663" xr:uid="{6E36AA86-87F2-463D-9418-620193E7E5CC}"/>
    <cellStyle name="Comma 36 2 2 4 2" xfId="4177" xr:uid="{0FD94E32-4E32-48BA-8619-D14E898E0B61}"/>
    <cellStyle name="Comma 36 2 2 5" xfId="2402" xr:uid="{5AF10D06-F2AE-45C9-AD93-75EDBA23B930}"/>
    <cellStyle name="Comma 36 2 2 5 2" xfId="4908" xr:uid="{4D12708E-D7F2-46C5-8069-4AB9A6F4A693}"/>
    <cellStyle name="Comma 36 2 2 6" xfId="3443" xr:uid="{B07D6CED-1189-4AAB-95F5-916A28606884}"/>
    <cellStyle name="Comma 36 2 3" xfId="3099" xr:uid="{4D125CD1-A9C9-48E3-95DA-C9A6B6AB61B0}"/>
    <cellStyle name="Comma 36 3" xfId="915" xr:uid="{00000000-0005-0000-0000-000041020000}"/>
    <cellStyle name="Comma 36 3 2" xfId="1313" xr:uid="{00000000-0005-0000-0000-000042020000}"/>
    <cellStyle name="Comma 36 3 2 2" xfId="2050" xr:uid="{29451D65-6431-4E6D-A56E-D31C6BF298A3}"/>
    <cellStyle name="Comma 36 3 2 2 2" xfId="4564" xr:uid="{04D20359-CB12-419C-B8CB-9F0C1C88096F}"/>
    <cellStyle name="Comma 36 3 2 3" xfId="2789" xr:uid="{7A6F084E-2608-4FE7-8D6F-0962D6CA5D75}"/>
    <cellStyle name="Comma 36 3 2 3 2" xfId="5295" xr:uid="{8808D36D-17CC-4E7F-8C19-2E02E450D75A}"/>
    <cellStyle name="Comma 36 3 2 4" xfId="3830" xr:uid="{5DA0E493-592B-4AB9-AF07-9E25B2B95043}"/>
    <cellStyle name="Comma 36 3 3" xfId="1481" xr:uid="{00000000-0005-0000-0000-000043020000}"/>
    <cellStyle name="Comma 36 3 3 2" xfId="2218" xr:uid="{E687FE16-0406-4071-8F2E-E19F1240306B}"/>
    <cellStyle name="Comma 36 3 3 2 2" xfId="4732" xr:uid="{86FC58FE-B532-4087-91F4-4F4C1A80189D}"/>
    <cellStyle name="Comma 36 3 3 3" xfId="2957" xr:uid="{EC5359B5-E435-4857-9D1A-2D173E514B9C}"/>
    <cellStyle name="Comma 36 3 3 3 2" xfId="5463" xr:uid="{B796B726-7D6C-43AA-A6C9-A2F054268945}"/>
    <cellStyle name="Comma 36 3 3 4" xfId="3998" xr:uid="{5F3F1992-BC54-436E-A37B-04EFF78E06A1}"/>
    <cellStyle name="Comma 36 3 4" xfId="1673" xr:uid="{03262378-60E7-44F9-8B49-78A689AE2E66}"/>
    <cellStyle name="Comma 36 3 4 2" xfId="4187" xr:uid="{FD6D3597-C38B-401D-846A-588B76EEB6C0}"/>
    <cellStyle name="Comma 36 3 5" xfId="2412" xr:uid="{F196CC08-E12A-4575-BCDA-B0D8F507EF2D}"/>
    <cellStyle name="Comma 36 3 5 2" xfId="4918" xr:uid="{1578446D-E942-4382-A57D-4FF72FA0FA3E}"/>
    <cellStyle name="Comma 36 3 6" xfId="3453" xr:uid="{35DD6A2E-49EF-4E1E-8A8A-2AAD82438D40}"/>
    <cellStyle name="Comma 36 4" xfId="846" xr:uid="{00000000-0005-0000-0000-000044020000}"/>
    <cellStyle name="Comma 36 4 2" xfId="1249" xr:uid="{00000000-0005-0000-0000-000045020000}"/>
    <cellStyle name="Comma 36 4 2 2" xfId="1986" xr:uid="{AF1A3EB6-8402-4279-9AE2-F8551FB573A3}"/>
    <cellStyle name="Comma 36 4 2 2 2" xfId="4500" xr:uid="{2DD63D41-A5C5-4534-B48C-ABA660D0C6ED}"/>
    <cellStyle name="Comma 36 4 2 3" xfId="2725" xr:uid="{C11C18E1-4FD4-4ADD-A91B-003D56FD32DA}"/>
    <cellStyle name="Comma 36 4 2 3 2" xfId="5231" xr:uid="{60CB404C-033D-44D2-8A57-D904EC7B3E96}"/>
    <cellStyle name="Comma 36 4 2 4" xfId="3766" xr:uid="{9C5C3DB8-4E49-46B6-93F6-A1707AD72C32}"/>
    <cellStyle name="Comma 36 4 3" xfId="1417" xr:uid="{00000000-0005-0000-0000-000046020000}"/>
    <cellStyle name="Comma 36 4 3 2" xfId="2154" xr:uid="{A947C6B8-EC99-42AB-90C5-04CFBBE2ADE5}"/>
    <cellStyle name="Comma 36 4 3 2 2" xfId="4668" xr:uid="{8495784E-0BD2-4A40-B056-4268BC358AEC}"/>
    <cellStyle name="Comma 36 4 3 3" xfId="2893" xr:uid="{FDF2E462-02B9-4F5C-BB74-734341A5D0C0}"/>
    <cellStyle name="Comma 36 4 3 3 2" xfId="5399" xr:uid="{D0235704-1E32-4EB1-AEFD-0158D7778694}"/>
    <cellStyle name="Comma 36 4 3 4" xfId="3934" xr:uid="{DF058BBE-3A32-4AD1-88A3-97DE4E4E7638}"/>
    <cellStyle name="Comma 36 4 4" xfId="1609" xr:uid="{CEB032F4-0841-4421-B6B8-A73FDC631413}"/>
    <cellStyle name="Comma 36 4 4 2" xfId="4123" xr:uid="{52932D4B-E1D1-4EF7-B19B-CA242228F708}"/>
    <cellStyle name="Comma 36 4 5" xfId="2348" xr:uid="{3BF2EBA1-0A1E-4C52-91C3-85F615C47051}"/>
    <cellStyle name="Comma 36 4 5 2" xfId="4854" xr:uid="{16299FAF-E618-461E-8246-C60F3B70C0E5}"/>
    <cellStyle name="Comma 36 4 6" xfId="3389" xr:uid="{0AB31640-FB15-4039-BBCF-81BFCBB03BEB}"/>
    <cellStyle name="Comma 36 5" xfId="3074" xr:uid="{3E55F6F7-EBFD-4845-9DF8-3F7E7D72A8A7}"/>
    <cellStyle name="Comma 37" xfId="493" xr:uid="{00000000-0005-0000-0000-000047020000}"/>
    <cellStyle name="Comma 37 2" xfId="530" xr:uid="{00000000-0005-0000-0000-000048020000}"/>
    <cellStyle name="Comma 37 2 2" xfId="906" xr:uid="{00000000-0005-0000-0000-000049020000}"/>
    <cellStyle name="Comma 37 2 2 2" xfId="1304" xr:uid="{00000000-0005-0000-0000-00004A020000}"/>
    <cellStyle name="Comma 37 2 2 2 2" xfId="2041" xr:uid="{E6BFCAEA-BEBE-4874-96FE-55101939FB57}"/>
    <cellStyle name="Comma 37 2 2 2 2 2" xfId="4555" xr:uid="{72B8FA85-8F7B-41CD-BD4B-1D99CC9A3D4B}"/>
    <cellStyle name="Comma 37 2 2 2 3" xfId="2780" xr:uid="{9188AB84-6E0A-403B-B345-CE3D9C107EF7}"/>
    <cellStyle name="Comma 37 2 2 2 3 2" xfId="5286" xr:uid="{776CDDEC-9A0E-4D8D-8CE1-46166A241764}"/>
    <cellStyle name="Comma 37 2 2 2 4" xfId="3821" xr:uid="{DA546933-8FF5-4994-8786-D28E03EEBA7F}"/>
    <cellStyle name="Comma 37 2 2 3" xfId="1472" xr:uid="{00000000-0005-0000-0000-00004B020000}"/>
    <cellStyle name="Comma 37 2 2 3 2" xfId="2209" xr:uid="{8BE9E1B3-214A-4584-B429-081E2BB48777}"/>
    <cellStyle name="Comma 37 2 2 3 2 2" xfId="4723" xr:uid="{4DE4CB6E-2F31-42DD-AFE1-73854ADB832C}"/>
    <cellStyle name="Comma 37 2 2 3 3" xfId="2948" xr:uid="{19C93DE9-FDD9-4B8E-8D6A-BCE54F066AFA}"/>
    <cellStyle name="Comma 37 2 2 3 3 2" xfId="5454" xr:uid="{19745725-E2F3-49F5-B131-A67168B0A605}"/>
    <cellStyle name="Comma 37 2 2 3 4" xfId="3989" xr:uid="{83BAE4A6-3913-43F6-B899-0A8432750696}"/>
    <cellStyle name="Comma 37 2 2 4" xfId="1664" xr:uid="{4D7C7283-3CD7-4366-AFEC-D2E66D654CA9}"/>
    <cellStyle name="Comma 37 2 2 4 2" xfId="4178" xr:uid="{B61066CB-CDB3-422A-873B-E961BD564E02}"/>
    <cellStyle name="Comma 37 2 2 5" xfId="2403" xr:uid="{5B5CA9FB-8237-4627-BE7D-63368A14120F}"/>
    <cellStyle name="Comma 37 2 2 5 2" xfId="4909" xr:uid="{ECCC95A1-6C86-4B3C-A569-4EB8E17512F4}"/>
    <cellStyle name="Comma 37 2 2 6" xfId="3444" xr:uid="{9C7AD654-DFBC-4461-ADDC-B7641BE0CBF6}"/>
    <cellStyle name="Comma 37 2 3" xfId="3100" xr:uid="{E4C77201-343E-4C71-B81E-F3905766FAB4}"/>
    <cellStyle name="Comma 37 3" xfId="916" xr:uid="{00000000-0005-0000-0000-00004C020000}"/>
    <cellStyle name="Comma 37 3 2" xfId="1314" xr:uid="{00000000-0005-0000-0000-00004D020000}"/>
    <cellStyle name="Comma 37 3 2 2" xfId="2051" xr:uid="{D151121A-8E03-4029-9031-2415040B06E9}"/>
    <cellStyle name="Comma 37 3 2 2 2" xfId="4565" xr:uid="{D350339B-685F-40E6-9870-2DF505DD6EB3}"/>
    <cellStyle name="Comma 37 3 2 3" xfId="2790" xr:uid="{FB10D142-3CEC-44A9-B393-AA17BDFD7A3E}"/>
    <cellStyle name="Comma 37 3 2 3 2" xfId="5296" xr:uid="{CB0890E0-F34E-412A-A8E4-C9D261567549}"/>
    <cellStyle name="Comma 37 3 2 4" xfId="3831" xr:uid="{AE1085D7-F224-436F-8424-C9985FAEB06D}"/>
    <cellStyle name="Comma 37 3 3" xfId="1482" xr:uid="{00000000-0005-0000-0000-00004E020000}"/>
    <cellStyle name="Comma 37 3 3 2" xfId="2219" xr:uid="{1393B20A-01FD-42E4-B1B4-DF912BC51D78}"/>
    <cellStyle name="Comma 37 3 3 2 2" xfId="4733" xr:uid="{65AEFC51-3FF8-4154-A77F-9FDFB91BDDDF}"/>
    <cellStyle name="Comma 37 3 3 3" xfId="2958" xr:uid="{DA00C105-C84B-4258-BAA6-06E86BA0767E}"/>
    <cellStyle name="Comma 37 3 3 3 2" xfId="5464" xr:uid="{84F9BDB6-7E28-492A-8522-FC4DE0E0BFD6}"/>
    <cellStyle name="Comma 37 3 3 4" xfId="3999" xr:uid="{21FB7CA3-A439-42C9-BC5C-29198073DC59}"/>
    <cellStyle name="Comma 37 3 4" xfId="1674" xr:uid="{E9963D11-6336-48F8-AB28-54C86DBC2AA8}"/>
    <cellStyle name="Comma 37 3 4 2" xfId="4188" xr:uid="{484223F5-FDE6-40B1-B696-F87266CB3C3C}"/>
    <cellStyle name="Comma 37 3 5" xfId="2413" xr:uid="{FBEF9B42-68C2-42B9-9E81-75170D959A5C}"/>
    <cellStyle name="Comma 37 3 5 2" xfId="4919" xr:uid="{BF42845A-AC3D-459B-9111-0A3D2D320079}"/>
    <cellStyle name="Comma 37 3 6" xfId="3454" xr:uid="{1C09C95B-093C-4A47-8010-A3C4CB774DA9}"/>
    <cellStyle name="Comma 37 4" xfId="847" xr:uid="{00000000-0005-0000-0000-00004F020000}"/>
    <cellStyle name="Comma 37 4 2" xfId="1250" xr:uid="{00000000-0005-0000-0000-000050020000}"/>
    <cellStyle name="Comma 37 4 2 2" xfId="1987" xr:uid="{F771B85B-80BA-4D96-83C5-750FD5C5729C}"/>
    <cellStyle name="Comma 37 4 2 2 2" xfId="4501" xr:uid="{8B319790-3CE8-4B54-9961-A4B451ACFC30}"/>
    <cellStyle name="Comma 37 4 2 3" xfId="2726" xr:uid="{65F0780C-9AE5-4EFF-A549-369E0ADF1747}"/>
    <cellStyle name="Comma 37 4 2 3 2" xfId="5232" xr:uid="{1E2179AE-D686-4585-B847-EC88A8F75D93}"/>
    <cellStyle name="Comma 37 4 2 4" xfId="3767" xr:uid="{56D46601-2782-49DB-8261-F07341F7C5C5}"/>
    <cellStyle name="Comma 37 4 3" xfId="1418" xr:uid="{00000000-0005-0000-0000-000051020000}"/>
    <cellStyle name="Comma 37 4 3 2" xfId="2155" xr:uid="{612657BB-1A04-4126-BF0D-120BABF86638}"/>
    <cellStyle name="Comma 37 4 3 2 2" xfId="4669" xr:uid="{D7A7078D-A018-485A-8C7F-FEE99D451C36}"/>
    <cellStyle name="Comma 37 4 3 3" xfId="2894" xr:uid="{AD5A19B4-9A2C-4404-9A97-BA7445063BD4}"/>
    <cellStyle name="Comma 37 4 3 3 2" xfId="5400" xr:uid="{F62067AA-BFDF-41F5-859F-A7DC78D695C0}"/>
    <cellStyle name="Comma 37 4 3 4" xfId="3935" xr:uid="{2A990785-0731-4153-A0A2-04784C38CC53}"/>
    <cellStyle name="Comma 37 4 4" xfId="1610" xr:uid="{F5957675-611A-4DE3-BB64-6CD3128BE701}"/>
    <cellStyle name="Comma 37 4 4 2" xfId="4124" xr:uid="{DD9ABB93-F717-4F43-9E42-3A30407DE92E}"/>
    <cellStyle name="Comma 37 4 5" xfId="2349" xr:uid="{2671C913-1BF6-4EE3-A677-23B281495DB1}"/>
    <cellStyle name="Comma 37 4 5 2" xfId="4855" xr:uid="{C0FB05DB-9282-48C0-83FC-1235F01866D4}"/>
    <cellStyle name="Comma 37 4 6" xfId="3390" xr:uid="{0D69921F-D8C9-4D31-8ECD-AC27EC3E3236}"/>
    <cellStyle name="Comma 37 5" xfId="3075" xr:uid="{E216E434-7EA1-4D00-82C1-38A49392310A}"/>
    <cellStyle name="Comma 38" xfId="500" xr:uid="{00000000-0005-0000-0000-000052020000}"/>
    <cellStyle name="Comma 38 2" xfId="531" xr:uid="{00000000-0005-0000-0000-000053020000}"/>
    <cellStyle name="Comma 38 2 2" xfId="907" xr:uid="{00000000-0005-0000-0000-000054020000}"/>
    <cellStyle name="Comma 38 2 2 2" xfId="1305" xr:uid="{00000000-0005-0000-0000-000055020000}"/>
    <cellStyle name="Comma 38 2 2 2 2" xfId="2042" xr:uid="{09BF2833-9F55-4C66-8B1C-47537709216A}"/>
    <cellStyle name="Comma 38 2 2 2 2 2" xfId="4556" xr:uid="{EBAB51D8-D067-411E-BEFA-5B378EBAD158}"/>
    <cellStyle name="Comma 38 2 2 2 3" xfId="2781" xr:uid="{641538D0-4241-4C23-B5A6-697EACD03926}"/>
    <cellStyle name="Comma 38 2 2 2 3 2" xfId="5287" xr:uid="{7E3C6029-BE76-4087-A7CD-2B02A9F32B5C}"/>
    <cellStyle name="Comma 38 2 2 2 4" xfId="3822" xr:uid="{8348B733-F4D7-4CFD-87DA-EA839DB9ED64}"/>
    <cellStyle name="Comma 38 2 2 3" xfId="1473" xr:uid="{00000000-0005-0000-0000-000056020000}"/>
    <cellStyle name="Comma 38 2 2 3 2" xfId="2210" xr:uid="{B2A0765B-21ED-4095-97B7-61C59B97CD9E}"/>
    <cellStyle name="Comma 38 2 2 3 2 2" xfId="4724" xr:uid="{2A31F7F4-C467-42B7-B5B0-A0D90B51C73F}"/>
    <cellStyle name="Comma 38 2 2 3 3" xfId="2949" xr:uid="{30537A72-C514-48BC-8D60-6C53794A3F28}"/>
    <cellStyle name="Comma 38 2 2 3 3 2" xfId="5455" xr:uid="{7E311822-91B9-40E4-A827-FE7C7CF4C497}"/>
    <cellStyle name="Comma 38 2 2 3 4" xfId="3990" xr:uid="{E2675F07-9E7C-459C-8484-50EFB10E1243}"/>
    <cellStyle name="Comma 38 2 2 4" xfId="1665" xr:uid="{70AFA444-A845-4813-876F-8DA854309153}"/>
    <cellStyle name="Comma 38 2 2 4 2" xfId="4179" xr:uid="{65A51199-829A-423C-8BD6-6EDD9EAE821A}"/>
    <cellStyle name="Comma 38 2 2 5" xfId="2404" xr:uid="{44C4D5F3-75C4-4DBB-A657-0731FC779091}"/>
    <cellStyle name="Comma 38 2 2 5 2" xfId="4910" xr:uid="{EEAC3047-67DA-4CBF-9E20-21FCA1F462D2}"/>
    <cellStyle name="Comma 38 2 2 6" xfId="3445" xr:uid="{3AF94684-DFC8-4742-A3CD-D65374D519C2}"/>
    <cellStyle name="Comma 38 2 3" xfId="3101" xr:uid="{01C939C1-8C9E-402F-ACD6-2FCA99939348}"/>
    <cellStyle name="Comma 38 3" xfId="917" xr:uid="{00000000-0005-0000-0000-000057020000}"/>
    <cellStyle name="Comma 38 3 2" xfId="1315" xr:uid="{00000000-0005-0000-0000-000058020000}"/>
    <cellStyle name="Comma 38 3 2 2" xfId="2052" xr:uid="{F00E75B6-BE4F-43D1-9D8C-25D59DA41D67}"/>
    <cellStyle name="Comma 38 3 2 2 2" xfId="4566" xr:uid="{1F87F054-F0D5-4537-9D67-FC3C701888D6}"/>
    <cellStyle name="Comma 38 3 2 3" xfId="2791" xr:uid="{8FB699F3-062F-424C-838F-3353CA40F9AD}"/>
    <cellStyle name="Comma 38 3 2 3 2" xfId="5297" xr:uid="{9B9536C3-B6E0-423B-9F95-96969076CDAC}"/>
    <cellStyle name="Comma 38 3 2 4" xfId="3832" xr:uid="{ED372982-0F04-41CC-86C8-79B7C1083775}"/>
    <cellStyle name="Comma 38 3 3" xfId="1483" xr:uid="{00000000-0005-0000-0000-000059020000}"/>
    <cellStyle name="Comma 38 3 3 2" xfId="2220" xr:uid="{0D68E694-DABC-4112-BAAE-E22CB6E8AF36}"/>
    <cellStyle name="Comma 38 3 3 2 2" xfId="4734" xr:uid="{BDD0ABE8-759C-48D1-83B3-AD77BE491DAB}"/>
    <cellStyle name="Comma 38 3 3 3" xfId="2959" xr:uid="{24204E11-F056-4FFF-B773-7F53E21B3A17}"/>
    <cellStyle name="Comma 38 3 3 3 2" xfId="5465" xr:uid="{362625EE-8525-4520-B674-30964AE3471E}"/>
    <cellStyle name="Comma 38 3 3 4" xfId="4000" xr:uid="{9888C2D6-1089-4F39-82FF-4092B8F8730E}"/>
    <cellStyle name="Comma 38 3 4" xfId="1675" xr:uid="{FB69A6A3-A652-4F36-97E3-5B350BC21FFC}"/>
    <cellStyle name="Comma 38 3 4 2" xfId="4189" xr:uid="{8DE51EE1-3FD3-40A3-8D26-0059FF2801D9}"/>
    <cellStyle name="Comma 38 3 5" xfId="2414" xr:uid="{8535B7BF-6975-42C7-B609-355F37CCF0D8}"/>
    <cellStyle name="Comma 38 3 5 2" xfId="4920" xr:uid="{DAA81538-4486-4AC5-A13A-43A63DE2B054}"/>
    <cellStyle name="Comma 38 3 6" xfId="3455" xr:uid="{8411DF5C-87EA-4637-ABE0-3663947CA83B}"/>
    <cellStyle name="Comma 38 4" xfId="848" xr:uid="{00000000-0005-0000-0000-00005A020000}"/>
    <cellStyle name="Comma 38 4 2" xfId="1251" xr:uid="{00000000-0005-0000-0000-00005B020000}"/>
    <cellStyle name="Comma 38 4 2 2" xfId="1988" xr:uid="{853A821B-6731-46E4-8495-FAAC34FE82E0}"/>
    <cellStyle name="Comma 38 4 2 2 2" xfId="4502" xr:uid="{CD623C8A-9919-482A-BD3C-C1E731C72246}"/>
    <cellStyle name="Comma 38 4 2 3" xfId="2727" xr:uid="{160C3150-34D6-4BA4-87DB-BA64EFF2C62E}"/>
    <cellStyle name="Comma 38 4 2 3 2" xfId="5233" xr:uid="{45EC5FC4-B848-488A-B624-0F080D15F882}"/>
    <cellStyle name="Comma 38 4 2 4" xfId="3768" xr:uid="{A060F176-393E-42D8-822C-616F139D52CC}"/>
    <cellStyle name="Comma 38 4 3" xfId="1419" xr:uid="{00000000-0005-0000-0000-00005C020000}"/>
    <cellStyle name="Comma 38 4 3 2" xfId="2156" xr:uid="{EE5108FA-EB99-42EB-BE80-77975FA6D230}"/>
    <cellStyle name="Comma 38 4 3 2 2" xfId="4670" xr:uid="{A02C7BCF-F2DB-4688-BE88-D7FCC48ECABF}"/>
    <cellStyle name="Comma 38 4 3 3" xfId="2895" xr:uid="{6795A471-00E3-4CE0-8E74-BB693F8FC023}"/>
    <cellStyle name="Comma 38 4 3 3 2" xfId="5401" xr:uid="{6E9F64F4-07EF-4FD2-88A2-D56BE3ADA47A}"/>
    <cellStyle name="Comma 38 4 3 4" xfId="3936" xr:uid="{5EE0CA36-169B-4BCE-8DA4-991968E67FD4}"/>
    <cellStyle name="Comma 38 4 4" xfId="1611" xr:uid="{E7067228-6479-4A0E-802A-6FD33A0B692F}"/>
    <cellStyle name="Comma 38 4 4 2" xfId="4125" xr:uid="{768145D7-686C-43BA-A074-9287DED48A32}"/>
    <cellStyle name="Comma 38 4 5" xfId="2350" xr:uid="{2248CF9E-1526-4763-86FF-3B515FE04E54}"/>
    <cellStyle name="Comma 38 4 5 2" xfId="4856" xr:uid="{C501ACB7-1963-4618-8939-DD209EAFCFBF}"/>
    <cellStyle name="Comma 38 4 6" xfId="3391" xr:uid="{87273A9F-2262-49E4-BF3B-B603275CFF75}"/>
    <cellStyle name="Comma 38 5" xfId="3078" xr:uid="{6E20AEC9-9EC2-4F19-91CC-8AB493B2B808}"/>
    <cellStyle name="Comma 39" xfId="532" xr:uid="{00000000-0005-0000-0000-00005D020000}"/>
    <cellStyle name="Comma 39 2" xfId="908" xr:uid="{00000000-0005-0000-0000-00005E020000}"/>
    <cellStyle name="Comma 39 2 2" xfId="1306" xr:uid="{00000000-0005-0000-0000-00005F020000}"/>
    <cellStyle name="Comma 39 2 2 2" xfId="2043" xr:uid="{19846C03-A45F-4742-B384-6A0973E9168E}"/>
    <cellStyle name="Comma 39 2 2 2 2" xfId="4557" xr:uid="{BA50A19F-097F-49F8-ABE7-4D06984E9938}"/>
    <cellStyle name="Comma 39 2 2 3" xfId="2782" xr:uid="{D9F2927A-9A65-4E26-BD79-9EC3859AFED2}"/>
    <cellStyle name="Comma 39 2 2 3 2" xfId="5288" xr:uid="{E7CEAD4B-F060-4181-A88A-5A723556DC74}"/>
    <cellStyle name="Comma 39 2 2 4" xfId="3823" xr:uid="{C020E52C-A03E-4F17-8A22-6FCC5D3F7D3E}"/>
    <cellStyle name="Comma 39 2 3" xfId="1474" xr:uid="{00000000-0005-0000-0000-000060020000}"/>
    <cellStyle name="Comma 39 2 3 2" xfId="2211" xr:uid="{75EF5948-FB96-4034-B1B3-44546D5097A5}"/>
    <cellStyle name="Comma 39 2 3 2 2" xfId="4725" xr:uid="{06AA1A10-11A3-42BF-9158-BF6FEEE3A8DA}"/>
    <cellStyle name="Comma 39 2 3 3" xfId="2950" xr:uid="{AA61AA15-22B8-4721-B3F5-82380B8516DB}"/>
    <cellStyle name="Comma 39 2 3 3 2" xfId="5456" xr:uid="{3599BACA-3096-492B-AAF1-2BA70A03BBE2}"/>
    <cellStyle name="Comma 39 2 3 4" xfId="3991" xr:uid="{C3824C02-144B-480D-BA5D-38A795ABBA10}"/>
    <cellStyle name="Comma 39 2 4" xfId="1666" xr:uid="{B3CD3C76-38DF-44B5-A0A4-0D76DA655BBD}"/>
    <cellStyle name="Comma 39 2 4 2" xfId="4180" xr:uid="{F2C76795-31DA-4191-81B5-F86DAEADD6A0}"/>
    <cellStyle name="Comma 39 2 5" xfId="2405" xr:uid="{F7D8BCA4-2CE6-4027-91B2-2BFAD25802D8}"/>
    <cellStyle name="Comma 39 2 5 2" xfId="4911" xr:uid="{D76F6E6C-5E25-4DC5-962E-A9C5CD4BAFD6}"/>
    <cellStyle name="Comma 39 2 6" xfId="3446" xr:uid="{C1449E73-487B-423F-AA6C-7DCE5F35457F}"/>
    <cellStyle name="Comma 39 3" xfId="849" xr:uid="{00000000-0005-0000-0000-000061020000}"/>
    <cellStyle name="Comma 39 3 2" xfId="1252" xr:uid="{00000000-0005-0000-0000-000062020000}"/>
    <cellStyle name="Comma 39 3 2 2" xfId="1989" xr:uid="{0B0976E5-8F7D-4E63-B63A-19BFBBB2AE31}"/>
    <cellStyle name="Comma 39 3 2 2 2" xfId="4503" xr:uid="{C68DF8C0-4A78-422B-8BEE-33DD1907D8CF}"/>
    <cellStyle name="Comma 39 3 2 3" xfId="2728" xr:uid="{11CF24A7-C778-47DC-9966-0EDAE090782A}"/>
    <cellStyle name="Comma 39 3 2 3 2" xfId="5234" xr:uid="{F9F89D14-2FDB-4B3F-8AFE-66D6496FCEEC}"/>
    <cellStyle name="Comma 39 3 2 4" xfId="3769" xr:uid="{E06DE2A7-A975-47E7-A59E-D2839DC39F10}"/>
    <cellStyle name="Comma 39 3 3" xfId="1420" xr:uid="{00000000-0005-0000-0000-000063020000}"/>
    <cellStyle name="Comma 39 3 3 2" xfId="2157" xr:uid="{ADB603E6-BE1D-4F7E-B8D1-730C254BA285}"/>
    <cellStyle name="Comma 39 3 3 2 2" xfId="4671" xr:uid="{629FEA0D-26CF-4E5D-806F-EF519EEB3E38}"/>
    <cellStyle name="Comma 39 3 3 3" xfId="2896" xr:uid="{5920AAC4-B9DE-4C40-911B-1862068D118C}"/>
    <cellStyle name="Comma 39 3 3 3 2" xfId="5402" xr:uid="{0A349900-DEB5-4855-B05F-0E64C2D4DA44}"/>
    <cellStyle name="Comma 39 3 3 4" xfId="3937" xr:uid="{78508672-F82A-4B1E-BE50-689005697220}"/>
    <cellStyle name="Comma 39 3 4" xfId="1612" xr:uid="{5DF83087-B2C5-4B74-9A1F-CA558499F9F5}"/>
    <cellStyle name="Comma 39 3 4 2" xfId="4126" xr:uid="{5168B311-1138-4051-B4BC-57AA0899097F}"/>
    <cellStyle name="Comma 39 3 5" xfId="2351" xr:uid="{AF5A82BB-415D-42BC-8401-73ACFC1C52B6}"/>
    <cellStyle name="Comma 39 3 5 2" xfId="4857" xr:uid="{44DF94E5-BACB-4360-A780-FDA5BD033BCC}"/>
    <cellStyle name="Comma 39 3 6" xfId="3392" xr:uid="{0D4CA193-9124-40BC-88C4-1C4E480130E4}"/>
    <cellStyle name="Comma 39 4" xfId="3102" xr:uid="{2046DBB0-0437-4DAC-9FFF-90B6C0CBC66B}"/>
    <cellStyle name="Comma 4" xfId="6" xr:uid="{00000000-0005-0000-0000-000064020000}"/>
    <cellStyle name="Comma 4 2" xfId="805" xr:uid="{00000000-0005-0000-0000-000065020000}"/>
    <cellStyle name="Comma 4 2 2" xfId="1208" xr:uid="{00000000-0005-0000-0000-000066020000}"/>
    <cellStyle name="Comma 4 2 2 2" xfId="1945" xr:uid="{C3D68068-6454-498E-8288-3F797E17FA91}"/>
    <cellStyle name="Comma 4 2 2 2 2" xfId="4459" xr:uid="{8BB4BCB6-66B2-459D-947F-FDBB5EF0B74E}"/>
    <cellStyle name="Comma 4 2 2 3" xfId="2684" xr:uid="{4D2A71B2-BAA2-4F97-8F6E-D634330F4998}"/>
    <cellStyle name="Comma 4 2 2 3 2" xfId="5190" xr:uid="{8170ECAA-3D30-494B-BDFC-4DB7E9E542C4}"/>
    <cellStyle name="Comma 4 2 2 4" xfId="3725" xr:uid="{2910AC7E-8469-4A9A-82F1-818A3CD8AF9D}"/>
    <cellStyle name="Comma 4 2 3" xfId="1376" xr:uid="{00000000-0005-0000-0000-000067020000}"/>
    <cellStyle name="Comma 4 2 3 2" xfId="2113" xr:uid="{47B5BC94-C3F7-488C-B359-91126728F15F}"/>
    <cellStyle name="Comma 4 2 3 2 2" xfId="4627" xr:uid="{50C20385-CCBF-472C-AE4C-4CE7CD1B7452}"/>
    <cellStyle name="Comma 4 2 3 3" xfId="2852" xr:uid="{66C27B16-DBCB-4738-8D56-5AA2D0E117C5}"/>
    <cellStyle name="Comma 4 2 3 3 2" xfId="5358" xr:uid="{96E40E8B-A6F9-44E8-8276-92AF6F334793}"/>
    <cellStyle name="Comma 4 2 3 4" xfId="3893" xr:uid="{70A33734-D7D2-4F6D-A422-768E0B6D542B}"/>
    <cellStyle name="Comma 4 2 4" xfId="1568" xr:uid="{E21ACB03-8EB3-43EE-AF70-9C037055E53B}"/>
    <cellStyle name="Comma 4 2 4 2" xfId="4082" xr:uid="{CBDF3341-B848-4B89-8181-E13C750F2C0F}"/>
    <cellStyle name="Comma 4 2 5" xfId="2307" xr:uid="{00B72F3F-3D46-4389-B37C-C6EDA48A6862}"/>
    <cellStyle name="Comma 4 2 5 2" xfId="4813" xr:uid="{7566082C-8A9D-4184-9851-E14ECD78531D}"/>
    <cellStyle name="Comma 4 2 6" xfId="3348" xr:uid="{9C53FD03-56C9-4919-9EE3-C230D43D7C8E}"/>
    <cellStyle name="Comma 4 2 7" xfId="5524" xr:uid="{3954BFAB-D4F8-4CCE-A04F-0E19211E83AF}"/>
    <cellStyle name="Comma 4 3" xfId="64" xr:uid="{00000000-0005-0000-0000-000068020000}"/>
    <cellStyle name="Comma 4 3 2" xfId="3004" xr:uid="{56BAF7A0-69B0-4453-96F6-0014962A0D83}"/>
    <cellStyle name="Comma 40" xfId="533" xr:uid="{00000000-0005-0000-0000-000069020000}"/>
    <cellStyle name="Comma 40 2" xfId="909" xr:uid="{00000000-0005-0000-0000-00006A020000}"/>
    <cellStyle name="Comma 40 2 2" xfId="1307" xr:uid="{00000000-0005-0000-0000-00006B020000}"/>
    <cellStyle name="Comma 40 2 2 2" xfId="2044" xr:uid="{6FC66826-6D3B-41E7-BA32-FCC581BBEE34}"/>
    <cellStyle name="Comma 40 2 2 2 2" xfId="4558" xr:uid="{F4D053EA-43BD-4BED-AA26-237084174A7C}"/>
    <cellStyle name="Comma 40 2 2 3" xfId="2783" xr:uid="{EA47E8A9-2415-45DF-BA26-80215999A21D}"/>
    <cellStyle name="Comma 40 2 2 3 2" xfId="5289" xr:uid="{99E8569E-AC15-4548-91AC-8E2A337FC46F}"/>
    <cellStyle name="Comma 40 2 2 4" xfId="3824" xr:uid="{38AFB5D5-2D95-420D-9D97-90E61C60E123}"/>
    <cellStyle name="Comma 40 2 3" xfId="1475" xr:uid="{00000000-0005-0000-0000-00006C020000}"/>
    <cellStyle name="Comma 40 2 3 2" xfId="2212" xr:uid="{EB50CB2A-DCFA-47A4-AEB1-83E86D81F084}"/>
    <cellStyle name="Comma 40 2 3 2 2" xfId="4726" xr:uid="{EAC7A223-5187-425B-85B7-9ADC6E23B85C}"/>
    <cellStyle name="Comma 40 2 3 3" xfId="2951" xr:uid="{4BE91005-919D-4A58-9F2A-01E8A1C2824B}"/>
    <cellStyle name="Comma 40 2 3 3 2" xfId="5457" xr:uid="{A80740E9-EA74-4020-8D26-109494ED2F6C}"/>
    <cellStyle name="Comma 40 2 3 4" xfId="3992" xr:uid="{2B0CA3EE-7A66-47F7-A743-45AB4778D4E3}"/>
    <cellStyle name="Comma 40 2 4" xfId="1667" xr:uid="{4B66294A-1641-49A2-86A8-C921B47F63F7}"/>
    <cellStyle name="Comma 40 2 4 2" xfId="4181" xr:uid="{6316C7E9-53AB-4B5F-9B35-2C311F541F5D}"/>
    <cellStyle name="Comma 40 2 5" xfId="2406" xr:uid="{EB28E8B4-99ED-4F47-97D5-813D47903624}"/>
    <cellStyle name="Comma 40 2 5 2" xfId="4912" xr:uid="{27E93260-A91E-4AC4-BA9A-A2903D506AA0}"/>
    <cellStyle name="Comma 40 2 6" xfId="3447" xr:uid="{D3DBF45E-2A29-45F1-A675-2CAB89295B7A}"/>
    <cellStyle name="Comma 40 3" xfId="850" xr:uid="{00000000-0005-0000-0000-00006D020000}"/>
    <cellStyle name="Comma 40 3 2" xfId="1253" xr:uid="{00000000-0005-0000-0000-00006E020000}"/>
    <cellStyle name="Comma 40 3 2 2" xfId="1990" xr:uid="{359174B8-4C57-47DD-A05D-A6E81032BB38}"/>
    <cellStyle name="Comma 40 3 2 2 2" xfId="4504" xr:uid="{33C7011F-0504-4479-A01E-224CBC309D50}"/>
    <cellStyle name="Comma 40 3 2 3" xfId="2729" xr:uid="{4483EAA1-1FAC-468A-95B3-62087CFA32A2}"/>
    <cellStyle name="Comma 40 3 2 3 2" xfId="5235" xr:uid="{2D2803D8-5681-4179-8E24-1C791981490A}"/>
    <cellStyle name="Comma 40 3 2 4" xfId="3770" xr:uid="{FE7EAE1B-5949-463E-9B5B-266FD66846CA}"/>
    <cellStyle name="Comma 40 3 3" xfId="1421" xr:uid="{00000000-0005-0000-0000-00006F020000}"/>
    <cellStyle name="Comma 40 3 3 2" xfId="2158" xr:uid="{C85188BE-2765-44E6-B0FD-FF8B804C3ACB}"/>
    <cellStyle name="Comma 40 3 3 2 2" xfId="4672" xr:uid="{D5D42862-32DC-4C65-9F26-B0DAB2704F8C}"/>
    <cellStyle name="Comma 40 3 3 3" xfId="2897" xr:uid="{D0880BE8-B3C5-4A0C-BE53-4F0B7D16D598}"/>
    <cellStyle name="Comma 40 3 3 3 2" xfId="5403" xr:uid="{B97137D1-351E-4B19-A262-D75B8EDD3476}"/>
    <cellStyle name="Comma 40 3 3 4" xfId="3938" xr:uid="{703F4E4E-90DB-4842-9672-AC7A97042DC2}"/>
    <cellStyle name="Comma 40 3 4" xfId="1613" xr:uid="{FAA8F8BD-66DB-4B2D-B9CA-700BD6FC0E2A}"/>
    <cellStyle name="Comma 40 3 4 2" xfId="4127" xr:uid="{1F7C3902-88CE-4AF3-B4A3-928772850332}"/>
    <cellStyle name="Comma 40 3 5" xfId="2352" xr:uid="{0F327C90-F824-49B9-9C71-E1E3FF22A28E}"/>
    <cellStyle name="Comma 40 3 5 2" xfId="4858" xr:uid="{27F104AF-8B40-439A-9EE2-2CD0CBAF6BB5}"/>
    <cellStyle name="Comma 40 3 6" xfId="3393" xr:uid="{6EDDC639-2195-4043-BEB2-335F6A877910}"/>
    <cellStyle name="Comma 40 4" xfId="3103" xr:uid="{7383AAA7-2EC7-4588-B5ED-B78220647629}"/>
    <cellStyle name="Comma 41" xfId="534" xr:uid="{00000000-0005-0000-0000-000070020000}"/>
    <cellStyle name="Comma 41 2" xfId="910" xr:uid="{00000000-0005-0000-0000-000071020000}"/>
    <cellStyle name="Comma 41 2 2" xfId="1308" xr:uid="{00000000-0005-0000-0000-000072020000}"/>
    <cellStyle name="Comma 41 2 2 2" xfId="2045" xr:uid="{38BC258B-2A0B-4BD9-99C7-C6C235882C11}"/>
    <cellStyle name="Comma 41 2 2 2 2" xfId="4559" xr:uid="{634FB818-3327-40E0-B31A-CB6A792B6568}"/>
    <cellStyle name="Comma 41 2 2 3" xfId="2784" xr:uid="{067327E6-1200-4378-B968-57833E8C8A88}"/>
    <cellStyle name="Comma 41 2 2 3 2" xfId="5290" xr:uid="{3FAD59E8-010D-4B18-9235-C26BDA4D31C3}"/>
    <cellStyle name="Comma 41 2 2 4" xfId="3825" xr:uid="{2314107A-5B2E-4CFF-8A38-4E58A1565CD5}"/>
    <cellStyle name="Comma 41 2 3" xfId="1476" xr:uid="{00000000-0005-0000-0000-000073020000}"/>
    <cellStyle name="Comma 41 2 3 2" xfId="2213" xr:uid="{B4F4B03C-87D3-428F-A30B-6DC83005921F}"/>
    <cellStyle name="Comma 41 2 3 2 2" xfId="4727" xr:uid="{9543A36B-3A20-411D-A24F-8B9B63D26101}"/>
    <cellStyle name="Comma 41 2 3 3" xfId="2952" xr:uid="{72FE2534-66C7-4F63-83D4-FD3FC0DCE99F}"/>
    <cellStyle name="Comma 41 2 3 3 2" xfId="5458" xr:uid="{D6DBC2D3-BB3E-4E33-B5D5-4C47E0A04E87}"/>
    <cellStyle name="Comma 41 2 3 4" xfId="3993" xr:uid="{90C4B115-2B5E-485D-91C4-AD01D78BC4E2}"/>
    <cellStyle name="Comma 41 2 4" xfId="1668" xr:uid="{048414D1-133B-4FF7-B748-6E84CFB666BB}"/>
    <cellStyle name="Comma 41 2 4 2" xfId="4182" xr:uid="{2B6236C7-994F-4003-885B-4911F711F078}"/>
    <cellStyle name="Comma 41 2 5" xfId="2407" xr:uid="{B02C732E-F369-4054-A87A-4673C53A27BB}"/>
    <cellStyle name="Comma 41 2 5 2" xfId="4913" xr:uid="{68AB335E-53B8-45E0-8D85-B0501410D7A5}"/>
    <cellStyle name="Comma 41 2 6" xfId="3448" xr:uid="{28C462FE-46A6-498F-8920-81A814662C27}"/>
    <cellStyle name="Comma 41 3" xfId="851" xr:uid="{00000000-0005-0000-0000-000074020000}"/>
    <cellStyle name="Comma 41 3 2" xfId="1254" xr:uid="{00000000-0005-0000-0000-000075020000}"/>
    <cellStyle name="Comma 41 3 2 2" xfId="1991" xr:uid="{1BB1F9A1-9680-4741-9629-82E9B41B1771}"/>
    <cellStyle name="Comma 41 3 2 2 2" xfId="4505" xr:uid="{C1B68825-0D60-4EC0-B0C7-B09CFC3716D8}"/>
    <cellStyle name="Comma 41 3 2 3" xfId="2730" xr:uid="{02B86161-FC4B-4ACD-A2C2-BCA774551C12}"/>
    <cellStyle name="Comma 41 3 2 3 2" xfId="5236" xr:uid="{786CBC2B-1B68-4E27-8B01-E6BE957BA50C}"/>
    <cellStyle name="Comma 41 3 2 4" xfId="3771" xr:uid="{68A600E0-3B9E-4D67-88A8-31F9EA1282F4}"/>
    <cellStyle name="Comma 41 3 3" xfId="1422" xr:uid="{00000000-0005-0000-0000-000076020000}"/>
    <cellStyle name="Comma 41 3 3 2" xfId="2159" xr:uid="{30C815BC-8286-4ACD-9C1A-BFA98F1E46D9}"/>
    <cellStyle name="Comma 41 3 3 2 2" xfId="4673" xr:uid="{DBDB47A9-23CE-4A80-8185-FD32FDB38420}"/>
    <cellStyle name="Comma 41 3 3 3" xfId="2898" xr:uid="{2E9A5E50-D18A-4716-A2D3-ED30D6288F24}"/>
    <cellStyle name="Comma 41 3 3 3 2" xfId="5404" xr:uid="{B5E4FCDE-3E9E-4631-A142-3A61E7B8580D}"/>
    <cellStyle name="Comma 41 3 3 4" xfId="3939" xr:uid="{D5087396-5105-4938-ACFC-177406B6ED61}"/>
    <cellStyle name="Comma 41 3 4" xfId="1614" xr:uid="{FB7A28BA-9A6B-4948-B6BB-88E621E884E1}"/>
    <cellStyle name="Comma 41 3 4 2" xfId="4128" xr:uid="{75CF67BB-1967-4E5C-846F-45F22B6AA9D8}"/>
    <cellStyle name="Comma 41 3 5" xfId="2353" xr:uid="{167FC255-1462-4E3D-8540-669D8093DEC5}"/>
    <cellStyle name="Comma 41 3 5 2" xfId="4859" xr:uid="{A8B20E4E-437D-4633-8D6F-918032900720}"/>
    <cellStyle name="Comma 41 3 6" xfId="3394" xr:uid="{E29CB263-58E5-4FF7-AFAB-C69C7211C1E8}"/>
    <cellStyle name="Comma 41 4" xfId="3104" xr:uid="{767ABE3E-252D-493D-A581-7D470F23DF9C}"/>
    <cellStyle name="Comma 42" xfId="535" xr:uid="{00000000-0005-0000-0000-000077020000}"/>
    <cellStyle name="Comma 42 2" xfId="911" xr:uid="{00000000-0005-0000-0000-000078020000}"/>
    <cellStyle name="Comma 42 2 2" xfId="1309" xr:uid="{00000000-0005-0000-0000-000079020000}"/>
    <cellStyle name="Comma 42 2 2 2" xfId="2046" xr:uid="{AEE7333B-1F8D-44D0-B7B0-DF4817BDD699}"/>
    <cellStyle name="Comma 42 2 2 2 2" xfId="4560" xr:uid="{FD72657D-B8C7-4BA7-A78E-DB955501A0BC}"/>
    <cellStyle name="Comma 42 2 2 3" xfId="2785" xr:uid="{A1ADAC56-D5C0-4243-8074-C8607A3658F3}"/>
    <cellStyle name="Comma 42 2 2 3 2" xfId="5291" xr:uid="{52F08591-880C-428C-B4E9-BEA1BD0EDE24}"/>
    <cellStyle name="Comma 42 2 2 4" xfId="3826" xr:uid="{E958671E-5253-47DE-8338-7F8E1C51BA9C}"/>
    <cellStyle name="Comma 42 2 3" xfId="1477" xr:uid="{00000000-0005-0000-0000-00007A020000}"/>
    <cellStyle name="Comma 42 2 3 2" xfId="2214" xr:uid="{B6795163-7416-4E40-971E-CFF7E6802764}"/>
    <cellStyle name="Comma 42 2 3 2 2" xfId="4728" xr:uid="{C745F37B-75CE-46CC-8D1E-E71928387C4B}"/>
    <cellStyle name="Comma 42 2 3 3" xfId="2953" xr:uid="{9AB9D65A-B068-4F56-B6F6-CF266797D654}"/>
    <cellStyle name="Comma 42 2 3 3 2" xfId="5459" xr:uid="{3B23854F-11C7-41C5-A961-C6744E1CABFB}"/>
    <cellStyle name="Comma 42 2 3 4" xfId="3994" xr:uid="{4338931E-8440-4704-8ABA-8CEDB077CB87}"/>
    <cellStyle name="Comma 42 2 4" xfId="1669" xr:uid="{D9458B0D-F682-4FE4-91B9-464060D45C62}"/>
    <cellStyle name="Comma 42 2 4 2" xfId="4183" xr:uid="{356E43AC-C02A-4D55-9D82-352D27977190}"/>
    <cellStyle name="Comma 42 2 5" xfId="2408" xr:uid="{354D46E0-BDB9-4F97-BA09-F6E974E6D9C3}"/>
    <cellStyle name="Comma 42 2 5 2" xfId="4914" xr:uid="{5669559A-11EA-48AF-8A72-2F68A26FDD6E}"/>
    <cellStyle name="Comma 42 2 6" xfId="3449" xr:uid="{7F26E90A-B3C7-432D-9D42-DAEE0AC6E188}"/>
    <cellStyle name="Comma 42 3" xfId="852" xr:uid="{00000000-0005-0000-0000-00007B020000}"/>
    <cellStyle name="Comma 42 3 2" xfId="1255" xr:uid="{00000000-0005-0000-0000-00007C020000}"/>
    <cellStyle name="Comma 42 3 2 2" xfId="1992" xr:uid="{22A500EE-B528-499E-9DF0-D2DE5E171D9E}"/>
    <cellStyle name="Comma 42 3 2 2 2" xfId="4506" xr:uid="{5465CFDB-2AD7-47EC-8457-E256FF4F3459}"/>
    <cellStyle name="Comma 42 3 2 3" xfId="2731" xr:uid="{795E9187-5191-4474-8FA3-F4CFAC8F53AA}"/>
    <cellStyle name="Comma 42 3 2 3 2" xfId="5237" xr:uid="{82624C94-3BA0-48AD-9EA5-2062A8BAC923}"/>
    <cellStyle name="Comma 42 3 2 4" xfId="3772" xr:uid="{E6EDE23F-F896-4235-8EF2-34D77AD53D05}"/>
    <cellStyle name="Comma 42 3 3" xfId="1423" xr:uid="{00000000-0005-0000-0000-00007D020000}"/>
    <cellStyle name="Comma 42 3 3 2" xfId="2160" xr:uid="{7095E662-5F27-4CD7-8C40-2A92BA5B4872}"/>
    <cellStyle name="Comma 42 3 3 2 2" xfId="4674" xr:uid="{AAED8407-702E-4C73-B196-4A83119F4E68}"/>
    <cellStyle name="Comma 42 3 3 3" xfId="2899" xr:uid="{D05C6346-8DEB-4144-8B60-9167EB154824}"/>
    <cellStyle name="Comma 42 3 3 3 2" xfId="5405" xr:uid="{2FBC3251-0634-476A-82AD-B3B3C1742F17}"/>
    <cellStyle name="Comma 42 3 3 4" xfId="3940" xr:uid="{A3C88C70-C083-48AC-B38C-C172F671CA03}"/>
    <cellStyle name="Comma 42 3 4" xfId="1615" xr:uid="{91EC2CA3-ECEB-4BF0-8471-897749D3D0C6}"/>
    <cellStyle name="Comma 42 3 4 2" xfId="4129" xr:uid="{52919F5F-82E8-4FBB-8211-E25D37D50DC9}"/>
    <cellStyle name="Comma 42 3 5" xfId="2354" xr:uid="{0482A78B-C9B1-4C01-8EF8-336F9E71D7DE}"/>
    <cellStyle name="Comma 42 3 5 2" xfId="4860" xr:uid="{FC8414DF-0A46-4B33-B9F6-ED802EEECAF6}"/>
    <cellStyle name="Comma 42 3 6" xfId="3395" xr:uid="{78A6B80A-79BD-4B08-BD4F-D5C23D189CF8}"/>
    <cellStyle name="Comma 42 4" xfId="3105" xr:uid="{7A7C0EB2-28C4-44BD-A1E8-62A759D144CB}"/>
    <cellStyle name="Comma 43" xfId="508" xr:uid="{00000000-0005-0000-0000-00007E020000}"/>
    <cellStyle name="Comma 43 2" xfId="891" xr:uid="{00000000-0005-0000-0000-00007F020000}"/>
    <cellStyle name="Comma 43 2 2" xfId="1289" xr:uid="{00000000-0005-0000-0000-000080020000}"/>
    <cellStyle name="Comma 43 2 2 2" xfId="2026" xr:uid="{88EA8EA3-BB79-4532-AA98-5A3DCE04B12C}"/>
    <cellStyle name="Comma 43 2 2 2 2" xfId="4540" xr:uid="{4527F0C1-3E16-47E5-9BB6-6AC0E8053BCD}"/>
    <cellStyle name="Comma 43 2 2 3" xfId="2765" xr:uid="{C3FD7658-0294-44C3-A83C-6D11EFDCC195}"/>
    <cellStyle name="Comma 43 2 2 3 2" xfId="5271" xr:uid="{50E8B163-2CEA-4E8A-BBDB-C4D41F5D2197}"/>
    <cellStyle name="Comma 43 2 2 4" xfId="3806" xr:uid="{FD8DF2B0-CA82-4490-BEAE-BCAA3788BBEA}"/>
    <cellStyle name="Comma 43 2 3" xfId="1457" xr:uid="{00000000-0005-0000-0000-000081020000}"/>
    <cellStyle name="Comma 43 2 3 2" xfId="2194" xr:uid="{2795F214-915F-4C13-99E9-C9F218A2AABC}"/>
    <cellStyle name="Comma 43 2 3 2 2" xfId="4708" xr:uid="{20358574-F170-4D6E-920B-325868DE649C}"/>
    <cellStyle name="Comma 43 2 3 3" xfId="2933" xr:uid="{50985389-77DD-4E5E-8C7E-BAEAE9740E02}"/>
    <cellStyle name="Comma 43 2 3 3 2" xfId="5439" xr:uid="{E3E01953-4EB9-422A-9204-812A237C4D20}"/>
    <cellStyle name="Comma 43 2 3 4" xfId="3974" xr:uid="{5697F748-0A1A-448B-8324-6D95E3EE345C}"/>
    <cellStyle name="Comma 43 2 4" xfId="1649" xr:uid="{F6A6BC8B-0030-4A25-9B31-11A90B5D32CE}"/>
    <cellStyle name="Comma 43 2 4 2" xfId="4163" xr:uid="{97605F0D-2F89-422D-923C-46414910C7FB}"/>
    <cellStyle name="Comma 43 2 5" xfId="2388" xr:uid="{5C1AAA82-E6DD-45DE-87E1-2EC59384A1C9}"/>
    <cellStyle name="Comma 43 2 5 2" xfId="4894" xr:uid="{7AD32F17-CA15-4DBB-B491-910B2BD61D2B}"/>
    <cellStyle name="Comma 43 2 6" xfId="3429" xr:uid="{4C7D17E6-EC1F-42B3-A1FE-553A9F420BC6}"/>
    <cellStyle name="Comma 43 3" xfId="3084" xr:uid="{15AD48F7-6E0C-452E-B5C7-23B213593D4D}"/>
    <cellStyle name="Comma 44" xfId="611" xr:uid="{00000000-0005-0000-0000-000082020000}"/>
    <cellStyle name="Comma 44 2" xfId="1023" xr:uid="{00000000-0005-0000-0000-000083020000}"/>
    <cellStyle name="Comma 44 2 2" xfId="1760" xr:uid="{E8E1F6BF-89A6-4134-9EB1-A4E575294F16}"/>
    <cellStyle name="Comma 44 2 2 2" xfId="4274" xr:uid="{4A173F09-D79D-4FC2-B7D0-332630E6D42D}"/>
    <cellStyle name="Comma 44 2 3" xfId="2499" xr:uid="{7170AEB7-B17A-4FC7-A81A-D2165B41C416}"/>
    <cellStyle name="Comma 44 2 3 2" xfId="5005" xr:uid="{C816E531-BD1B-49D8-B4D0-719DFC2CE131}"/>
    <cellStyle name="Comma 44 2 4" xfId="3540" xr:uid="{599DAC45-B3C3-4F6B-9528-E576BA1BC8C8}"/>
    <cellStyle name="Comma 44 3" xfId="1344" xr:uid="{00000000-0005-0000-0000-000084020000}"/>
    <cellStyle name="Comma 44 3 2" xfId="2081" xr:uid="{CF4166B5-F7EA-4516-A270-F9B612EFA3B9}"/>
    <cellStyle name="Comma 44 3 2 2" xfId="4595" xr:uid="{621B82AA-10D7-4D1C-8C03-2F8CBABB3AD7}"/>
    <cellStyle name="Comma 44 3 3" xfId="2820" xr:uid="{674FA150-18E6-42BA-BDC3-6AB5E57DB93E}"/>
    <cellStyle name="Comma 44 3 3 2" xfId="5326" xr:uid="{DAD1B38C-0FE4-471A-9B7E-FEF8D5D8A06C}"/>
    <cellStyle name="Comma 44 3 4" xfId="3861" xr:uid="{D531EB56-028F-4ABB-A3FF-D826B12D2EE9}"/>
    <cellStyle name="Comma 44 4" xfId="1536" xr:uid="{AB95AC15-6406-4177-B47C-DF6EAF8950E9}"/>
    <cellStyle name="Comma 44 4 2" xfId="4050" xr:uid="{AD48860F-7E7D-4156-8B29-75E5EEF4F17A}"/>
    <cellStyle name="Comma 44 5" xfId="2275" xr:uid="{610E1114-E6E0-40C5-91E3-22C1D0E9FD27}"/>
    <cellStyle name="Comma 44 5 2" xfId="4781" xr:uid="{89F7345E-7511-46C7-BE00-CDCE777C380F}"/>
    <cellStyle name="Comma 44 6" xfId="3163" xr:uid="{D5138033-A0CC-4CAD-835C-B725294E76C3}"/>
    <cellStyle name="Comma 44 7" xfId="5514" xr:uid="{6D1A48C8-411D-425D-A5AF-488F309C997F}"/>
    <cellStyle name="Comma 45" xfId="762" xr:uid="{00000000-0005-0000-0000-000085020000}"/>
    <cellStyle name="Comma 45 2" xfId="1173" xr:uid="{00000000-0005-0000-0000-000086020000}"/>
    <cellStyle name="Comma 45 2 2" xfId="1910" xr:uid="{A4281C3F-AD85-49EA-9E17-73E16CACC8C7}"/>
    <cellStyle name="Comma 45 2 2 2" xfId="4424" xr:uid="{EC3E657E-3A26-48A4-9F78-EFB68C62E357}"/>
    <cellStyle name="Comma 45 2 3" xfId="2649" xr:uid="{BB851F7C-0695-4C19-A7DB-0D8202974F06}"/>
    <cellStyle name="Comma 45 2 3 2" xfId="5155" xr:uid="{312C9446-36AC-4CB6-8674-6A8A3397DD9A}"/>
    <cellStyle name="Comma 45 2 4" xfId="3690" xr:uid="{7BF6769C-D614-4C95-9CDD-5006AB187814}"/>
    <cellStyle name="Comma 45 3" xfId="3313" xr:uid="{980CD125-0129-4DAE-8122-8CF6827C4C07}"/>
    <cellStyle name="Comma 45 4" xfId="5519" xr:uid="{86F19E6F-79AB-47EE-8D2A-0DD5084DF57F}"/>
    <cellStyle name="Comma 46" xfId="764" xr:uid="{00000000-0005-0000-0000-000087020000}"/>
    <cellStyle name="Comma 46 2" xfId="1174" xr:uid="{00000000-0005-0000-0000-000088020000}"/>
    <cellStyle name="Comma 46 2 2" xfId="1911" xr:uid="{D6542AFA-F6E6-4AA7-AD34-C6E687A5FE7E}"/>
    <cellStyle name="Comma 46 2 2 2" xfId="4425" xr:uid="{703E48D9-468C-434E-B985-DBDD2455F350}"/>
    <cellStyle name="Comma 46 2 3" xfId="2650" xr:uid="{937C164D-D20E-4B29-AD21-6AB7E20A06AD}"/>
    <cellStyle name="Comma 46 2 3 2" xfId="5156" xr:uid="{0CE2ED52-3190-41C9-AFCD-AEAB44F9FD8A}"/>
    <cellStyle name="Comma 46 2 4" xfId="3691" xr:uid="{2D899ED9-27EE-48A8-8587-A906A43C296F}"/>
    <cellStyle name="Comma 46 3" xfId="3314" xr:uid="{6AB7146D-1B38-48B8-BC7F-1DBE63C37CDC}"/>
    <cellStyle name="Comma 46 4" xfId="5532" xr:uid="{613D8FFE-8DD2-4489-852D-6AB27BAFA4F0}"/>
    <cellStyle name="Comma 47" xfId="766" xr:uid="{00000000-0005-0000-0000-000089020000}"/>
    <cellStyle name="Comma 47 2" xfId="1175" xr:uid="{00000000-0005-0000-0000-00008A020000}"/>
    <cellStyle name="Comma 47 2 2" xfId="1912" xr:uid="{C95EDC9B-3AD2-406D-A4AE-2C2C603712AA}"/>
    <cellStyle name="Comma 47 2 2 2" xfId="4426" xr:uid="{9CA44B7C-84EC-4F95-A121-566FAEC444BA}"/>
    <cellStyle name="Comma 47 2 3" xfId="2651" xr:uid="{BC3E5FE9-C77B-4691-8E18-F1631BFD7277}"/>
    <cellStyle name="Comma 47 2 3 2" xfId="5157" xr:uid="{3733B06F-327D-4628-A699-B208977D441E}"/>
    <cellStyle name="Comma 47 2 4" xfId="3692" xr:uid="{02365E94-1DF4-453C-AFB9-23D8C3E5BCBE}"/>
    <cellStyle name="Comma 47 3" xfId="3315" xr:uid="{7EB19EEE-A01E-4CE6-AEAB-9FB08B802045}"/>
    <cellStyle name="Comma 47 4" xfId="5594" xr:uid="{56FFD746-42E5-4BDF-8919-0ADC0CFCD48D}"/>
    <cellStyle name="Comma 48" xfId="768" xr:uid="{00000000-0005-0000-0000-00008B020000}"/>
    <cellStyle name="Comma 48 2" xfId="1176" xr:uid="{00000000-0005-0000-0000-00008C020000}"/>
    <cellStyle name="Comma 48 2 2" xfId="1913" xr:uid="{8CC18595-1975-450D-BB56-34EF7322B4C7}"/>
    <cellStyle name="Comma 48 2 2 2" xfId="4427" xr:uid="{85BEF912-016E-4E79-A881-2FBEC64E3AD6}"/>
    <cellStyle name="Comma 48 2 3" xfId="2652" xr:uid="{1F1DD926-7A0D-4E6A-9558-78248407245A}"/>
    <cellStyle name="Comma 48 2 3 2" xfId="5158" xr:uid="{AB373573-E94A-471C-A3D7-F6D48D357D7E}"/>
    <cellStyle name="Comma 48 2 4" xfId="3693" xr:uid="{1422C300-D988-4B39-92D8-9295ADD046C4}"/>
    <cellStyle name="Comma 48 3" xfId="3316" xr:uid="{723A5DB1-1533-4668-9625-B257A95E5BBE}"/>
    <cellStyle name="Comma 48 4" xfId="5782" xr:uid="{4041BC97-6D24-48D7-88DE-A0086F1EF462}"/>
    <cellStyle name="Comma 49" xfId="770" xr:uid="{00000000-0005-0000-0000-00008D020000}"/>
    <cellStyle name="Comma 49 2" xfId="1177" xr:uid="{00000000-0005-0000-0000-00008E020000}"/>
    <cellStyle name="Comma 49 2 2" xfId="1914" xr:uid="{5936E354-6C71-4AE2-947B-5CA279FAB1E5}"/>
    <cellStyle name="Comma 49 2 2 2" xfId="4428" xr:uid="{FD33F6BA-1EF8-414A-BFDD-FA56AC138B2D}"/>
    <cellStyle name="Comma 49 2 3" xfId="2653" xr:uid="{58D4B445-6990-46FE-8FEA-0414C3E5CED7}"/>
    <cellStyle name="Comma 49 2 3 2" xfId="5159" xr:uid="{ABA4719D-1FAE-4A03-9F22-8BB907D4F37A}"/>
    <cellStyle name="Comma 49 2 4" xfId="3694" xr:uid="{BA7DAD04-772E-4C28-B47C-D34B6BAA8BE4}"/>
    <cellStyle name="Comma 49 3" xfId="1345" xr:uid="{00000000-0005-0000-0000-00008F020000}"/>
    <cellStyle name="Comma 49 3 2" xfId="2082" xr:uid="{42EB0776-E5FC-49BC-A87D-01848D4E4E1C}"/>
    <cellStyle name="Comma 49 3 2 2" xfId="4596" xr:uid="{A7081E3A-1BB6-4408-A8A6-4E3991CFDF06}"/>
    <cellStyle name="Comma 49 3 3" xfId="2821" xr:uid="{7B797DEC-0CFB-45E0-ACB1-F5E2F795819F}"/>
    <cellStyle name="Comma 49 3 3 2" xfId="5327" xr:uid="{38ED9918-6650-440B-90A0-A4246564D20F}"/>
    <cellStyle name="Comma 49 3 4" xfId="3862" xr:uid="{B298811D-0A71-4395-8D93-077A78D3BCD0}"/>
    <cellStyle name="Comma 49 4" xfId="1537" xr:uid="{9ED203B0-3133-4008-8F82-33811CA8CBB7}"/>
    <cellStyle name="Comma 49 4 2" xfId="4051" xr:uid="{FE111418-F501-418D-86EF-7D25F6F153EC}"/>
    <cellStyle name="Comma 49 5" xfId="2276" xr:uid="{8F67D243-D7BA-4D8C-A62F-AF390832CC8E}"/>
    <cellStyle name="Comma 49 5 2" xfId="4782" xr:uid="{47D2AFBA-948A-4325-93C9-BC0EC9E81423}"/>
    <cellStyle name="Comma 49 6" xfId="3317" xr:uid="{C5FEEF7E-172C-4FE1-8823-A625CA741A56}"/>
    <cellStyle name="Comma 49 7" xfId="5786" xr:uid="{48519AA1-F3F0-4B95-8C3A-68B257CA85C6}"/>
    <cellStyle name="Comma 5" xfId="7" xr:uid="{00000000-0005-0000-0000-000090020000}"/>
    <cellStyle name="Comma 5 2" xfId="337" xr:uid="{00000000-0005-0000-0000-000091020000}"/>
    <cellStyle name="Comma 5 2 2" xfId="822" xr:uid="{00000000-0005-0000-0000-000092020000}"/>
    <cellStyle name="Comma 5 2 2 2" xfId="1225" xr:uid="{00000000-0005-0000-0000-000093020000}"/>
    <cellStyle name="Comma 5 2 2 2 2" xfId="1962" xr:uid="{E4077BB2-2BE9-4EF8-AE92-8914859EF02C}"/>
    <cellStyle name="Comma 5 2 2 2 2 2" xfId="4476" xr:uid="{F0DFD20B-59DD-4F61-ACD2-C3C6BEE82454}"/>
    <cellStyle name="Comma 5 2 2 2 3" xfId="2701" xr:uid="{A1B18ECF-9415-4862-AC85-D488DFC344AF}"/>
    <cellStyle name="Comma 5 2 2 2 3 2" xfId="5207" xr:uid="{88A5376E-16B8-40E0-8E7C-43B528276080}"/>
    <cellStyle name="Comma 5 2 2 2 4" xfId="3742" xr:uid="{38B4C36A-3BCD-4DF8-B150-F7815FB69450}"/>
    <cellStyle name="Comma 5 2 2 3" xfId="1393" xr:uid="{00000000-0005-0000-0000-000094020000}"/>
    <cellStyle name="Comma 5 2 2 3 2" xfId="2130" xr:uid="{1360BB56-2227-429C-9F2A-9158B24BC292}"/>
    <cellStyle name="Comma 5 2 2 3 2 2" xfId="4644" xr:uid="{026B9171-493D-4DD6-8F00-0E52376CBF3A}"/>
    <cellStyle name="Comma 5 2 2 3 3" xfId="2869" xr:uid="{15457D21-67EA-433A-A04E-C5A56B7CC0B8}"/>
    <cellStyle name="Comma 5 2 2 3 3 2" xfId="5375" xr:uid="{7DE33E59-8AB2-416E-8362-41B7ADE77D6E}"/>
    <cellStyle name="Comma 5 2 2 3 4" xfId="3910" xr:uid="{4D23FB9E-0244-4EAC-968B-2DB59776EE81}"/>
    <cellStyle name="Comma 5 2 2 4" xfId="1585" xr:uid="{982277EE-38DC-4A83-90AD-C1CCB1E3436E}"/>
    <cellStyle name="Comma 5 2 2 4 2" xfId="4099" xr:uid="{45093D6E-AE27-4A9E-983F-F31A83D3E586}"/>
    <cellStyle name="Comma 5 2 2 5" xfId="2324" xr:uid="{C1402DD0-94BE-43FA-8034-9566504223E3}"/>
    <cellStyle name="Comma 5 2 2 5 2" xfId="4830" xr:uid="{3F29B929-7DBB-48C7-94AE-8A8339AC2503}"/>
    <cellStyle name="Comma 5 2 2 6" xfId="3365" xr:uid="{9DAA8F5A-C443-4292-A92D-FC4C76379994}"/>
    <cellStyle name="Comma 5 2 3" xfId="3064" xr:uid="{E2D4BEBD-984C-4968-8F3F-9ECC63F1C2B5}"/>
    <cellStyle name="Comma 5 3" xfId="338" xr:uid="{00000000-0005-0000-0000-000095020000}"/>
    <cellStyle name="Comma 5 3 2" xfId="536" xr:uid="{00000000-0005-0000-0000-000096020000}"/>
    <cellStyle name="Comma 5 3 2 2" xfId="912" xr:uid="{00000000-0005-0000-0000-000097020000}"/>
    <cellStyle name="Comma 5 3 2 2 2" xfId="1310" xr:uid="{00000000-0005-0000-0000-000098020000}"/>
    <cellStyle name="Comma 5 3 2 2 2 2" xfId="2047" xr:uid="{84155D31-4BE1-4225-A957-B25E547CF743}"/>
    <cellStyle name="Comma 5 3 2 2 2 2 2" xfId="4561" xr:uid="{F48857BF-6615-43BA-873A-CDC784369287}"/>
    <cellStyle name="Comma 5 3 2 2 2 3" xfId="2786" xr:uid="{A734B646-9964-4F4C-8010-48FC994D25B7}"/>
    <cellStyle name="Comma 5 3 2 2 2 3 2" xfId="5292" xr:uid="{2249CA1E-123D-4EBE-95B5-BE8A32C05CAE}"/>
    <cellStyle name="Comma 5 3 2 2 2 4" xfId="3827" xr:uid="{534B3C98-674E-4FC4-9789-F2CEB49EF596}"/>
    <cellStyle name="Comma 5 3 2 2 3" xfId="1478" xr:uid="{00000000-0005-0000-0000-000099020000}"/>
    <cellStyle name="Comma 5 3 2 2 3 2" xfId="2215" xr:uid="{6E0BC24C-E6EE-42A9-AC4A-5CE490F228C1}"/>
    <cellStyle name="Comma 5 3 2 2 3 2 2" xfId="4729" xr:uid="{A12F0B98-C2E0-46CD-A646-E0C2855988FB}"/>
    <cellStyle name="Comma 5 3 2 2 3 3" xfId="2954" xr:uid="{E483EA49-5FC9-4221-9B6A-D7E5BF7A50BB}"/>
    <cellStyle name="Comma 5 3 2 2 3 3 2" xfId="5460" xr:uid="{EA9F97CD-89A9-4FE1-B5AA-5EC476B2197C}"/>
    <cellStyle name="Comma 5 3 2 2 3 4" xfId="3995" xr:uid="{345429F7-7038-4DF3-BCDD-E7FDBDCF15CB}"/>
    <cellStyle name="Comma 5 3 2 2 4" xfId="1670" xr:uid="{D3DDBC49-7A54-4ADA-BDB2-9CDD7E6EA92F}"/>
    <cellStyle name="Comma 5 3 2 2 4 2" xfId="4184" xr:uid="{409A00B6-BE60-4FCF-BB68-E55C9C9049E5}"/>
    <cellStyle name="Comma 5 3 2 2 5" xfId="2409" xr:uid="{B9FA9428-F240-42F4-9225-466BF353F4EE}"/>
    <cellStyle name="Comma 5 3 2 2 5 2" xfId="4915" xr:uid="{900730BB-F313-4272-920E-CA5219A04F10}"/>
    <cellStyle name="Comma 5 3 2 2 6" xfId="3450" xr:uid="{F560B4DC-B29C-40B5-8B6D-F6662994807B}"/>
    <cellStyle name="Comma 5 3 2 3" xfId="3106" xr:uid="{98F90B0E-A0E4-49E0-9318-F577BA421EB2}"/>
    <cellStyle name="Comma 5 3 3" xfId="918" xr:uid="{00000000-0005-0000-0000-00009A020000}"/>
    <cellStyle name="Comma 5 3 3 2" xfId="1316" xr:uid="{00000000-0005-0000-0000-00009B020000}"/>
    <cellStyle name="Comma 5 3 3 2 2" xfId="2053" xr:uid="{58C1AAC2-DB2C-4119-917E-1982B93A075C}"/>
    <cellStyle name="Comma 5 3 3 2 2 2" xfId="4567" xr:uid="{DA460CC8-82F0-46DA-A09D-EE7B9C2D38AE}"/>
    <cellStyle name="Comma 5 3 3 2 3" xfId="2792" xr:uid="{5E22FE02-391B-4932-B319-7094BE5A1E65}"/>
    <cellStyle name="Comma 5 3 3 2 3 2" xfId="5298" xr:uid="{E0B2C284-BF40-4808-B2CD-667AB7F8F37B}"/>
    <cellStyle name="Comma 5 3 3 2 4" xfId="3833" xr:uid="{2641D1D8-4FC6-413E-8350-181C7EDEA221}"/>
    <cellStyle name="Comma 5 3 3 3" xfId="1484" xr:uid="{00000000-0005-0000-0000-00009C020000}"/>
    <cellStyle name="Comma 5 3 3 3 2" xfId="2221" xr:uid="{450FA277-3328-4571-970A-BF49B1AC8B34}"/>
    <cellStyle name="Comma 5 3 3 3 2 2" xfId="4735" xr:uid="{79358175-F8AE-409E-BCF4-674D52E3D3F5}"/>
    <cellStyle name="Comma 5 3 3 3 3" xfId="2960" xr:uid="{6ECD64E5-1105-41EE-9C97-EC48D3384F9D}"/>
    <cellStyle name="Comma 5 3 3 3 3 2" xfId="5466" xr:uid="{6A0D6CD5-591A-4512-ABBC-C9438BC0D957}"/>
    <cellStyle name="Comma 5 3 3 3 4" xfId="4001" xr:uid="{05FB24A4-9B12-4049-95D2-49412A20474A}"/>
    <cellStyle name="Comma 5 3 3 4" xfId="1676" xr:uid="{A7C29E71-ED97-4971-9826-505506A7AC60}"/>
    <cellStyle name="Comma 5 3 3 4 2" xfId="4190" xr:uid="{8CF0628D-662D-4B3D-B98A-6D5ECA1528E5}"/>
    <cellStyle name="Comma 5 3 3 5" xfId="2415" xr:uid="{F6FB2E9D-3D47-4AC3-9F0F-10CDB5A9F9F6}"/>
    <cellStyle name="Comma 5 3 3 5 2" xfId="4921" xr:uid="{6D12AFD2-FA75-438C-8C24-67908F1BC715}"/>
    <cellStyle name="Comma 5 3 3 6" xfId="3456" xr:uid="{E3FF5593-22CA-405E-A32E-F14B82E1BBE3}"/>
    <cellStyle name="Comma 5 3 4" xfId="876" xr:uid="{00000000-0005-0000-0000-00009D020000}"/>
    <cellStyle name="Comma 5 3 4 2" xfId="1276" xr:uid="{00000000-0005-0000-0000-00009E020000}"/>
    <cellStyle name="Comma 5 3 4 2 2" xfId="2013" xr:uid="{F69D7F88-BC1B-4B93-80DA-66EDB4408CCC}"/>
    <cellStyle name="Comma 5 3 4 2 2 2" xfId="4527" xr:uid="{09A62EF4-6F2D-4D9A-8777-A7CE13657640}"/>
    <cellStyle name="Comma 5 3 4 2 3" xfId="2752" xr:uid="{8F13DDB8-0AAD-45A7-AF66-73DE3CB48F0C}"/>
    <cellStyle name="Comma 5 3 4 2 3 2" xfId="5258" xr:uid="{EC2D97DC-3CAF-4A4A-B5B9-271E06838D21}"/>
    <cellStyle name="Comma 5 3 4 2 4" xfId="3793" xr:uid="{A8B5A96F-788C-4C03-9345-51C1A3CC852A}"/>
    <cellStyle name="Comma 5 3 4 3" xfId="1444" xr:uid="{00000000-0005-0000-0000-00009F020000}"/>
    <cellStyle name="Comma 5 3 4 3 2" xfId="2181" xr:uid="{91ED405D-C2A5-41EF-8E58-B70C9C75A313}"/>
    <cellStyle name="Comma 5 3 4 3 2 2" xfId="4695" xr:uid="{9ABCFDE7-A4C6-435B-9E83-F31D295470F6}"/>
    <cellStyle name="Comma 5 3 4 3 3" xfId="2920" xr:uid="{9F4137C5-0949-427C-9FC4-9DB22590EAD7}"/>
    <cellStyle name="Comma 5 3 4 3 3 2" xfId="5426" xr:uid="{A50F33A3-6751-4EDC-A262-E7645A5CBA6B}"/>
    <cellStyle name="Comma 5 3 4 3 4" xfId="3961" xr:uid="{35F537D6-7344-45BD-A261-D6FC2DC1A856}"/>
    <cellStyle name="Comma 5 3 4 4" xfId="1636" xr:uid="{95764A08-0AB7-454A-9A87-C4991E577D16}"/>
    <cellStyle name="Comma 5 3 4 4 2" xfId="4150" xr:uid="{7C2A666C-EE0D-4A43-94D3-8EE12931D3CB}"/>
    <cellStyle name="Comma 5 3 4 5" xfId="2375" xr:uid="{807337D9-AB0A-44FC-9131-5CF0C1FD71C1}"/>
    <cellStyle name="Comma 5 3 4 5 2" xfId="4881" xr:uid="{F7F2BD6C-4B54-401A-83F4-C25E13DA91DE}"/>
    <cellStyle name="Comma 5 3 4 6" xfId="3416" xr:uid="{C83242E4-E71F-4AEB-9739-DDFCBDECDAD9}"/>
    <cellStyle name="Comma 5 3 5" xfId="3065" xr:uid="{889532D0-0D3D-4846-89D4-4A1F53D80F72}"/>
    <cellStyle name="Comma 5 4" xfId="795" xr:uid="{00000000-0005-0000-0000-0000A0020000}"/>
    <cellStyle name="Comma 5 4 2" xfId="1198" xr:uid="{00000000-0005-0000-0000-0000A1020000}"/>
    <cellStyle name="Comma 5 4 2 2" xfId="1935" xr:uid="{8EF6E9B1-B833-43B2-9658-620893C22CFB}"/>
    <cellStyle name="Comma 5 4 2 2 2" xfId="4449" xr:uid="{7EB97EB3-4DE0-440C-9A27-356D7FCDCB92}"/>
    <cellStyle name="Comma 5 4 2 3" xfId="2674" xr:uid="{546F76B1-A025-4896-8CB9-CE5B18EB592D}"/>
    <cellStyle name="Comma 5 4 2 3 2" xfId="5180" xr:uid="{5A90D044-D94B-4FCC-A467-94FD5842E0B8}"/>
    <cellStyle name="Comma 5 4 2 4" xfId="3715" xr:uid="{1A24F9AA-1380-4980-A3A7-2513AB8B2CE1}"/>
    <cellStyle name="Comma 5 4 3" xfId="1366" xr:uid="{00000000-0005-0000-0000-0000A2020000}"/>
    <cellStyle name="Comma 5 4 3 2" xfId="2103" xr:uid="{C9151E44-AAE7-4484-83F7-1DC859CEAFDB}"/>
    <cellStyle name="Comma 5 4 3 2 2" xfId="4617" xr:uid="{179DB46D-8EEC-4686-BB65-19B3D26FFA4D}"/>
    <cellStyle name="Comma 5 4 3 3" xfId="2842" xr:uid="{4503A7D1-D713-4D75-BE1D-D48796E4E620}"/>
    <cellStyle name="Comma 5 4 3 3 2" xfId="5348" xr:uid="{B16DC0A2-746E-4C35-9343-095F9CECDC55}"/>
    <cellStyle name="Comma 5 4 3 4" xfId="3883" xr:uid="{2D040FBE-08CA-46CC-B7A6-76E1B2E84A35}"/>
    <cellStyle name="Comma 5 4 4" xfId="1558" xr:uid="{49E5105C-E39F-4A17-820C-452A8CF664D1}"/>
    <cellStyle name="Comma 5 4 4 2" xfId="4072" xr:uid="{27866DCE-2B12-4C5B-BC2E-694D5E69CE77}"/>
    <cellStyle name="Comma 5 4 5" xfId="2297" xr:uid="{F9577F8D-A687-45C5-8760-371B803AEAB1}"/>
    <cellStyle name="Comma 5 4 5 2" xfId="4803" xr:uid="{ED4A33FC-65E5-466F-BFFC-3A58790269A3}"/>
    <cellStyle name="Comma 5 4 6" xfId="3338" xr:uid="{7F7D2F72-5A1A-4675-A0D9-378E255E0FC8}"/>
    <cellStyle name="Comma 5 4 7" xfId="5625" xr:uid="{828665BD-EE55-4712-918F-0ACF1A9ECE7E}"/>
    <cellStyle name="Comma 5 5" xfId="67" xr:uid="{00000000-0005-0000-0000-0000A3020000}"/>
    <cellStyle name="Comma 5 5 2" xfId="3006" xr:uid="{A4561F1A-0E96-4A33-91BD-F402D076906D}"/>
    <cellStyle name="Comma 50" xfId="773" xr:uid="{00000000-0005-0000-0000-0000A4020000}"/>
    <cellStyle name="Comma 50 2" xfId="1179" xr:uid="{00000000-0005-0000-0000-0000A5020000}"/>
    <cellStyle name="Comma 50 2 2" xfId="1916" xr:uid="{FE103F6E-36E8-4C1C-9A45-C9E695FEBEBC}"/>
    <cellStyle name="Comma 50 2 2 2" xfId="4430" xr:uid="{EFD73595-68D6-4B5F-B5F0-42FD9694B7F6}"/>
    <cellStyle name="Comma 50 2 3" xfId="2655" xr:uid="{057FE2A3-8104-4B85-B40A-2A68A4A19736}"/>
    <cellStyle name="Comma 50 2 3 2" xfId="5161" xr:uid="{53D930BA-1107-45C4-9D70-A38734C28190}"/>
    <cellStyle name="Comma 50 2 4" xfId="3696" xr:uid="{CD1EA053-9FB1-475C-B9D1-2A20AF55B010}"/>
    <cellStyle name="Comma 50 3" xfId="1347" xr:uid="{00000000-0005-0000-0000-0000A6020000}"/>
    <cellStyle name="Comma 50 3 2" xfId="2084" xr:uid="{F20CDBEA-56FB-4FD5-B21F-E1CFCBBECA24}"/>
    <cellStyle name="Comma 50 3 2 2" xfId="4598" xr:uid="{2965C25D-7168-4C43-A83A-C3CC09CA9308}"/>
    <cellStyle name="Comma 50 3 3" xfId="2823" xr:uid="{6DE2BD0B-660B-4BB5-82A5-BCA2714CC73B}"/>
    <cellStyle name="Comma 50 3 3 2" xfId="5329" xr:uid="{F14FA304-45A8-4C90-8447-86BE571CE7A8}"/>
    <cellStyle name="Comma 50 3 4" xfId="3864" xr:uid="{30711C88-48EF-4C98-B25A-A461A5B10CA8}"/>
    <cellStyle name="Comma 50 4" xfId="1539" xr:uid="{6FBE3FA4-4354-4592-9C8D-8D1CA439EE2C}"/>
    <cellStyle name="Comma 50 4 2" xfId="4053" xr:uid="{BD632430-91D8-4ACD-A84D-6D4EF3F509F7}"/>
    <cellStyle name="Comma 50 5" xfId="2278" xr:uid="{9E2F850C-BCAC-4FA3-A08F-A564A6AFCCAF}"/>
    <cellStyle name="Comma 50 5 2" xfId="4784" xr:uid="{C21F734D-DA48-4C9C-89A0-BAFD34E4F74D}"/>
    <cellStyle name="Comma 50 6" xfId="3319" xr:uid="{4A54D1A0-2E0B-49EE-BD7C-2423B6F2BD82}"/>
    <cellStyle name="Comma 50 7" xfId="5783" xr:uid="{6E313D93-9B33-4EAB-AE75-58059F13EAED}"/>
    <cellStyle name="Comma 51" xfId="775" xr:uid="{00000000-0005-0000-0000-0000A7020000}"/>
    <cellStyle name="Comma 51 2" xfId="1180" xr:uid="{00000000-0005-0000-0000-0000A8020000}"/>
    <cellStyle name="Comma 51 2 2" xfId="1917" xr:uid="{A388E33A-9946-4816-9D8E-39F0D3AA4075}"/>
    <cellStyle name="Comma 51 2 2 2" xfId="4431" xr:uid="{BEC7F48E-8198-47DB-9D46-298A6D4EB6C3}"/>
    <cellStyle name="Comma 51 2 3" xfId="2656" xr:uid="{B529D77C-F188-4BD5-A3C4-A342D393D97A}"/>
    <cellStyle name="Comma 51 2 3 2" xfId="5162" xr:uid="{8246F1D9-217B-4D76-ABB2-B6C4983445CB}"/>
    <cellStyle name="Comma 51 2 4" xfId="3697" xr:uid="{5DEC959D-962E-4047-A585-8F48A5662945}"/>
    <cellStyle name="Comma 51 3" xfId="1348" xr:uid="{00000000-0005-0000-0000-0000A9020000}"/>
    <cellStyle name="Comma 51 3 2" xfId="2085" xr:uid="{23EC823E-BBFC-4E1F-9FEA-1879F5C6F4B3}"/>
    <cellStyle name="Comma 51 3 2 2" xfId="4599" xr:uid="{1ABBFE63-2432-4C2C-8667-7DB9E900498E}"/>
    <cellStyle name="Comma 51 3 3" xfId="2824" xr:uid="{AB2E68C4-49B5-4FE1-A4F5-FF19F3112AB1}"/>
    <cellStyle name="Comma 51 3 3 2" xfId="5330" xr:uid="{644B576A-E7ED-4864-B74F-30A6D1FB577A}"/>
    <cellStyle name="Comma 51 3 4" xfId="3865" xr:uid="{420062C2-E38B-490E-BA76-3A5DB2110825}"/>
    <cellStyle name="Comma 51 4" xfId="1540" xr:uid="{F6FFD9A2-5933-4AA2-AD8E-F520F5BA2D4E}"/>
    <cellStyle name="Comma 51 4 2" xfId="4054" xr:uid="{5D1DCFB3-2CF1-4E52-9FC7-6AD93B46A40C}"/>
    <cellStyle name="Comma 51 5" xfId="2279" xr:uid="{C34F6707-6E65-4A60-B101-300BF9B86C4C}"/>
    <cellStyle name="Comma 51 5 2" xfId="4785" xr:uid="{E21D2E9D-C534-4804-B9D1-1F97C246123B}"/>
    <cellStyle name="Comma 51 6" xfId="3320" xr:uid="{0DB95018-3FBD-4DF7-A6C9-3A3EDFDA5896}"/>
    <cellStyle name="Comma 51 7" xfId="5784" xr:uid="{77C7F68B-CCE7-4729-A734-6670578CF21F}"/>
    <cellStyle name="Comma 52" xfId="778" xr:uid="{00000000-0005-0000-0000-0000AA020000}"/>
    <cellStyle name="Comma 52 2" xfId="1182" xr:uid="{00000000-0005-0000-0000-0000AB020000}"/>
    <cellStyle name="Comma 52 2 2" xfId="1919" xr:uid="{00276CB3-96C9-4155-8414-0217509825A8}"/>
    <cellStyle name="Comma 52 2 2 2" xfId="4433" xr:uid="{918C102E-5901-451E-89EC-F04EDFAE49E3}"/>
    <cellStyle name="Comma 52 2 3" xfId="2658" xr:uid="{39AD133C-26C8-436B-99A8-5417208B5E5D}"/>
    <cellStyle name="Comma 52 2 3 2" xfId="5164" xr:uid="{D3A96843-F192-49C4-8BB7-4D3970EE1950}"/>
    <cellStyle name="Comma 52 2 4" xfId="3699" xr:uid="{F3144C56-D360-4704-8A7C-8DE4244F7318}"/>
    <cellStyle name="Comma 52 3" xfId="1350" xr:uid="{00000000-0005-0000-0000-0000AC020000}"/>
    <cellStyle name="Comma 52 3 2" xfId="2087" xr:uid="{51B2C482-EEC8-4F33-AC93-BDFFB9C23B6E}"/>
    <cellStyle name="Comma 52 3 2 2" xfId="4601" xr:uid="{D1DC2431-F0A3-4D25-AB3E-424B6255EF24}"/>
    <cellStyle name="Comma 52 3 3" xfId="2826" xr:uid="{8CAE011F-5EC0-406F-AE1D-624217FE8060}"/>
    <cellStyle name="Comma 52 3 3 2" xfId="5332" xr:uid="{223F2005-4BA1-4F1F-864E-0CB3AB5EB290}"/>
    <cellStyle name="Comma 52 3 4" xfId="3867" xr:uid="{279AF2BD-ECA1-4374-8352-9B9C000DDB10}"/>
    <cellStyle name="Comma 52 4" xfId="1542" xr:uid="{F79CBCF6-74DE-41A0-A05B-9E7A8CA29FDF}"/>
    <cellStyle name="Comma 52 4 2" xfId="4056" xr:uid="{34E45417-4E22-4ACE-8743-2037612169D0}"/>
    <cellStyle name="Comma 52 5" xfId="2281" xr:uid="{095EE018-08B1-480D-8450-23DEA9953117}"/>
    <cellStyle name="Comma 52 5 2" xfId="4787" xr:uid="{2359717B-F39E-4256-9B4B-71A0FC0C01EA}"/>
    <cellStyle name="Comma 52 6" xfId="3322" xr:uid="{BD00AAAE-21E8-4AEC-8BCB-0F0D3D8E591A}"/>
    <cellStyle name="Comma 52 7" xfId="5780" xr:uid="{6134778F-CF46-4C7B-BF2D-1266A88755D6}"/>
    <cellStyle name="Comma 53" xfId="783" xr:uid="{00000000-0005-0000-0000-0000AD020000}"/>
    <cellStyle name="Comma 53 2" xfId="1187" xr:uid="{00000000-0005-0000-0000-0000AE020000}"/>
    <cellStyle name="Comma 53 2 2" xfId="1924" xr:uid="{2B693F91-F801-4DA5-B337-F1FF138C7745}"/>
    <cellStyle name="Comma 53 2 2 2" xfId="4438" xr:uid="{3D033DAE-57E2-4AC9-BFE1-1D709CE2DFB3}"/>
    <cellStyle name="Comma 53 2 3" xfId="2663" xr:uid="{1C4FC0F8-9E8E-45D8-B1B2-DA12B7468014}"/>
    <cellStyle name="Comma 53 2 3 2" xfId="5169" xr:uid="{CE544B32-252B-4E9A-AD8D-26D4B96D06EF}"/>
    <cellStyle name="Comma 53 2 4" xfId="3704" xr:uid="{8A503C25-08A8-40E0-8D78-F16BD795DE95}"/>
    <cellStyle name="Comma 53 3" xfId="1355" xr:uid="{00000000-0005-0000-0000-0000AF020000}"/>
    <cellStyle name="Comma 53 3 2" xfId="2092" xr:uid="{B4801D85-4B6A-4F90-BBB5-67E98E65DEA3}"/>
    <cellStyle name="Comma 53 3 2 2" xfId="4606" xr:uid="{CF341B48-860C-4536-A73B-499186281094}"/>
    <cellStyle name="Comma 53 3 3" xfId="2831" xr:uid="{13327D53-11B5-4AFF-A39B-B018C9E38596}"/>
    <cellStyle name="Comma 53 3 3 2" xfId="5337" xr:uid="{A86F25F6-3BEB-4BCC-A349-BBEA6AB4E937}"/>
    <cellStyle name="Comma 53 3 4" xfId="3872" xr:uid="{BA362F3C-F58C-45E1-937C-8D64D08E3292}"/>
    <cellStyle name="Comma 53 4" xfId="1547" xr:uid="{F49A4FFA-DA9A-4A4F-974F-87FB87157021}"/>
    <cellStyle name="Comma 53 4 2" xfId="4061" xr:uid="{AA7A5285-B4BC-46CE-AA3C-85679B3E18C4}"/>
    <cellStyle name="Comma 53 5" xfId="2286" xr:uid="{39B01D22-83C4-4AEE-961F-CFA4E313A984}"/>
    <cellStyle name="Comma 53 5 2" xfId="4792" xr:uid="{C14A423B-9FE2-41EA-8676-22AD91E01C64}"/>
    <cellStyle name="Comma 53 6" xfId="3327" xr:uid="{26FCC7F3-23B8-4C49-8D4B-42FC11FC4619}"/>
    <cellStyle name="Comma 53 7" xfId="5785" xr:uid="{4C82601C-5505-4F79-8AA4-5A3AE92ED847}"/>
    <cellStyle name="Comma 54" xfId="784" xr:uid="{00000000-0005-0000-0000-0000B0020000}"/>
    <cellStyle name="Comma 54 2" xfId="1188" xr:uid="{00000000-0005-0000-0000-0000B1020000}"/>
    <cellStyle name="Comma 54 2 2" xfId="1925" xr:uid="{041FD2B4-C34F-450D-A8B1-65B0D2487A02}"/>
    <cellStyle name="Comma 54 2 2 2" xfId="4439" xr:uid="{DFF9453D-0C5F-4670-9DC2-2DDA65C4C86E}"/>
    <cellStyle name="Comma 54 2 3" xfId="2664" xr:uid="{6B6CC4AD-9A70-44BA-81F7-2D53DD6BF321}"/>
    <cellStyle name="Comma 54 2 3 2" xfId="5170" xr:uid="{23278890-1F29-49FC-9296-ACD03E67457C}"/>
    <cellStyle name="Comma 54 2 4" xfId="3705" xr:uid="{A9DCD6A1-BDAD-4394-8D0E-233070F37944}"/>
    <cellStyle name="Comma 54 3" xfId="1356" xr:uid="{00000000-0005-0000-0000-0000B2020000}"/>
    <cellStyle name="Comma 54 3 2" xfId="2093" xr:uid="{0DF106B2-35F4-40C8-91C0-BD39176BC3F5}"/>
    <cellStyle name="Comma 54 3 2 2" xfId="4607" xr:uid="{300F1B8B-DC5E-4C06-B38C-E7294B32C602}"/>
    <cellStyle name="Comma 54 3 3" xfId="2832" xr:uid="{105FB921-704E-4F50-B22E-0FC14FD942AF}"/>
    <cellStyle name="Comma 54 3 3 2" xfId="5338" xr:uid="{BC94D744-AE8D-4B88-9C4D-95110C26B3A2}"/>
    <cellStyle name="Comma 54 3 4" xfId="3873" xr:uid="{31EC830F-2535-4114-B6C8-8194EAAAE253}"/>
    <cellStyle name="Comma 54 4" xfId="1548" xr:uid="{B12B7127-AFE1-47E5-8FF0-69622C423D88}"/>
    <cellStyle name="Comma 54 4 2" xfId="4062" xr:uid="{885BE21F-8F3D-4D2C-8789-E9EF534CD2E7}"/>
    <cellStyle name="Comma 54 5" xfId="2287" xr:uid="{A3129BFE-BC62-4AB2-AF46-4796FABB2A00}"/>
    <cellStyle name="Comma 54 5 2" xfId="4793" xr:uid="{ABE65715-AF8A-4C42-A0FB-0DA06217182D}"/>
    <cellStyle name="Comma 54 6" xfId="3328" xr:uid="{74E28F85-EDBC-4A86-922D-B0C3631356B2}"/>
    <cellStyle name="Comma 54 7" xfId="5781" xr:uid="{45A579D3-D431-4178-B0C6-103F67B30893}"/>
    <cellStyle name="Comma 55" xfId="785" xr:uid="{00000000-0005-0000-0000-0000B3020000}"/>
    <cellStyle name="Comma 55 2" xfId="1189" xr:uid="{00000000-0005-0000-0000-0000B4020000}"/>
    <cellStyle name="Comma 55 2 2" xfId="1926" xr:uid="{E1328A4C-A171-42C1-AEE9-05F6FC049475}"/>
    <cellStyle name="Comma 55 2 2 2" xfId="4440" xr:uid="{45CB7033-27BC-491F-9C19-16E98154AC6F}"/>
    <cellStyle name="Comma 55 2 3" xfId="2665" xr:uid="{47BF5EE0-98E2-4AF4-959B-0F8AE82A4321}"/>
    <cellStyle name="Comma 55 2 3 2" xfId="5171" xr:uid="{52F480C5-DC8C-4D36-A52A-DDD4010E3165}"/>
    <cellStyle name="Comma 55 2 4" xfId="3706" xr:uid="{E7E4A72F-A355-4067-9ECE-640C6F4603F1}"/>
    <cellStyle name="Comma 55 3" xfId="1357" xr:uid="{00000000-0005-0000-0000-0000B5020000}"/>
    <cellStyle name="Comma 55 3 2" xfId="2094" xr:uid="{2A113EE0-2EB8-4574-BC78-61C9480CA5ED}"/>
    <cellStyle name="Comma 55 3 2 2" xfId="4608" xr:uid="{FEA461B3-1DB8-4901-ADD0-FAAE961E0FB3}"/>
    <cellStyle name="Comma 55 3 3" xfId="2833" xr:uid="{0CCDB58F-7665-41DE-BC6C-01395C10F5C1}"/>
    <cellStyle name="Comma 55 3 3 2" xfId="5339" xr:uid="{D5A6FE6A-FC4C-489F-8CBA-34846C697878}"/>
    <cellStyle name="Comma 55 3 4" xfId="3874" xr:uid="{A2C815B7-4310-409D-BEED-B4EA866DE581}"/>
    <cellStyle name="Comma 55 4" xfId="1549" xr:uid="{1E21EFCD-6480-4604-9592-6014C7958DA8}"/>
    <cellStyle name="Comma 55 4 2" xfId="4063" xr:uid="{64EC0816-4F7C-4858-84EC-B8929EC1A8E9}"/>
    <cellStyle name="Comma 55 5" xfId="2288" xr:uid="{3EA8B4C7-58FE-42D2-8FFF-5D0603AF5252}"/>
    <cellStyle name="Comma 55 5 2" xfId="4794" xr:uid="{DD3B2FEC-C289-4270-91B9-089CCE7BF88D}"/>
    <cellStyle name="Comma 55 6" xfId="3329" xr:uid="{6B398E9D-C36E-490E-8466-A8250DA13DA7}"/>
    <cellStyle name="Comma 56" xfId="786" xr:uid="{00000000-0005-0000-0000-0000B6020000}"/>
    <cellStyle name="Comma 56 2" xfId="1190" xr:uid="{00000000-0005-0000-0000-0000B7020000}"/>
    <cellStyle name="Comma 56 2 2" xfId="1927" xr:uid="{FFF87F76-5F89-4C7F-A29F-0B2E9610E74A}"/>
    <cellStyle name="Comma 56 2 2 2" xfId="4441" xr:uid="{449DFE0A-9374-4815-8B73-9864FC66DA8F}"/>
    <cellStyle name="Comma 56 2 3" xfId="2666" xr:uid="{D02D6540-5082-4D0E-B09E-2C2E57AEC165}"/>
    <cellStyle name="Comma 56 2 3 2" xfId="5172" xr:uid="{AD7713FF-595E-4A78-846B-CDD776173A59}"/>
    <cellStyle name="Comma 56 2 4" xfId="3707" xr:uid="{823557CB-1303-4701-9307-15679B4296E6}"/>
    <cellStyle name="Comma 56 3" xfId="1358" xr:uid="{00000000-0005-0000-0000-0000B8020000}"/>
    <cellStyle name="Comma 56 3 2" xfId="2095" xr:uid="{C022AC3F-BD46-4095-B0DA-6FD57462AE78}"/>
    <cellStyle name="Comma 56 3 2 2" xfId="4609" xr:uid="{4DB1682C-CA20-4442-BB2C-5EE3546804C8}"/>
    <cellStyle name="Comma 56 3 3" xfId="2834" xr:uid="{332F84E0-C63E-4E7A-8851-AE2E9AE637E4}"/>
    <cellStyle name="Comma 56 3 3 2" xfId="5340" xr:uid="{DBF9F6CF-C8B1-4784-8FB1-87843172BD6D}"/>
    <cellStyle name="Comma 56 3 4" xfId="3875" xr:uid="{EFD325B9-020F-40CC-9DA1-F4D70EDC7E87}"/>
    <cellStyle name="Comma 56 4" xfId="1550" xr:uid="{6A67A269-7F43-4FAB-A51A-75E19AD0FDFC}"/>
    <cellStyle name="Comma 56 4 2" xfId="4064" xr:uid="{80849B71-B66E-4D00-B444-AA7F363ADA15}"/>
    <cellStyle name="Comma 56 5" xfId="2289" xr:uid="{13E22FA7-FC0D-4DC3-96D9-470908B0F0E8}"/>
    <cellStyle name="Comma 56 5 2" xfId="4795" xr:uid="{DDB3CE2E-E424-47DD-BCD8-F7AEFAF73253}"/>
    <cellStyle name="Comma 56 6" xfId="3330" xr:uid="{E3D1A58D-8547-4C3A-8E97-AA2B31A51BFC}"/>
    <cellStyle name="Comma 57" xfId="787" xr:uid="{00000000-0005-0000-0000-0000B9020000}"/>
    <cellStyle name="Comma 57 2" xfId="1191" xr:uid="{00000000-0005-0000-0000-0000BA020000}"/>
    <cellStyle name="Comma 57 2 2" xfId="1928" xr:uid="{72B1B3C4-3F1B-4FE8-9AEF-5284B949D077}"/>
    <cellStyle name="Comma 57 2 2 2" xfId="4442" xr:uid="{32E2F206-9087-443D-A353-472622834D49}"/>
    <cellStyle name="Comma 57 2 3" xfId="2667" xr:uid="{A330140D-AD19-49F9-99F9-F4F857BC6998}"/>
    <cellStyle name="Comma 57 2 3 2" xfId="5173" xr:uid="{0F5DBBC0-7788-4052-B54D-921A7A579404}"/>
    <cellStyle name="Comma 57 2 4" xfId="3708" xr:uid="{1329675F-6E8C-476E-A632-BF02486B6D77}"/>
    <cellStyle name="Comma 57 3" xfId="1359" xr:uid="{00000000-0005-0000-0000-0000BB020000}"/>
    <cellStyle name="Comma 57 3 2" xfId="2096" xr:uid="{6171E305-56DE-421C-B0B3-21443A436E41}"/>
    <cellStyle name="Comma 57 3 2 2" xfId="4610" xr:uid="{42BB7417-51B5-4186-96F5-DDFED6C36BE7}"/>
    <cellStyle name="Comma 57 3 3" xfId="2835" xr:uid="{1A8A3B7A-9A92-4A33-83CC-F95E8A4E889F}"/>
    <cellStyle name="Comma 57 3 3 2" xfId="5341" xr:uid="{6BD9AE0F-E836-4F67-8FF3-F9740DAB7314}"/>
    <cellStyle name="Comma 57 3 4" xfId="3876" xr:uid="{7E55DA1F-02FB-4692-9BA8-AFC5F2136585}"/>
    <cellStyle name="Comma 57 4" xfId="1551" xr:uid="{41F8C596-6D61-4B39-8605-1B8582C49196}"/>
    <cellStyle name="Comma 57 4 2" xfId="4065" xr:uid="{B0E9BC2D-64A5-4516-986F-21F903F3D137}"/>
    <cellStyle name="Comma 57 5" xfId="2290" xr:uid="{2982527F-2F9C-4C68-B375-DE8A76774B80}"/>
    <cellStyle name="Comma 57 5 2" xfId="4796" xr:uid="{A9564EB1-693A-4E5D-B4D9-1B0E8AE72137}"/>
    <cellStyle name="Comma 57 6" xfId="3331" xr:uid="{5CB6B66F-ED8E-4051-99FC-64FAD83699EB}"/>
    <cellStyle name="Comma 58" xfId="788" xr:uid="{00000000-0005-0000-0000-0000BC020000}"/>
    <cellStyle name="Comma 58 2" xfId="1192" xr:uid="{00000000-0005-0000-0000-0000BD020000}"/>
    <cellStyle name="Comma 58 2 2" xfId="1929" xr:uid="{A8F8B48A-3915-4006-B830-B7F0F82FDAAB}"/>
    <cellStyle name="Comma 58 2 2 2" xfId="4443" xr:uid="{30F0D9BA-9FF4-41FE-A547-BF448231C63E}"/>
    <cellStyle name="Comma 58 2 3" xfId="2668" xr:uid="{26C49353-9F19-4205-9FE7-58E2B3A0D3EF}"/>
    <cellStyle name="Comma 58 2 3 2" xfId="5174" xr:uid="{7E356860-58D2-4679-BBB9-BD42FA3816EC}"/>
    <cellStyle name="Comma 58 2 4" xfId="3709" xr:uid="{CA633F24-1BE1-4A31-90BD-F90075665C7E}"/>
    <cellStyle name="Comma 58 3" xfId="1360" xr:uid="{00000000-0005-0000-0000-0000BE020000}"/>
    <cellStyle name="Comma 58 3 2" xfId="2097" xr:uid="{DAE27578-E131-4B48-8E68-CFCFF79A0DEE}"/>
    <cellStyle name="Comma 58 3 2 2" xfId="4611" xr:uid="{211D5D92-0ACA-45C5-993A-9C12BD750874}"/>
    <cellStyle name="Comma 58 3 3" xfId="2836" xr:uid="{3F9918AE-DB05-4E0D-BB02-69CD135E19F0}"/>
    <cellStyle name="Comma 58 3 3 2" xfId="5342" xr:uid="{06762AAF-3547-4D5D-9DE5-1B81F6307CED}"/>
    <cellStyle name="Comma 58 3 4" xfId="3877" xr:uid="{0E045749-47AD-485D-B2BF-61275B46CDDA}"/>
    <cellStyle name="Comma 58 4" xfId="1552" xr:uid="{1A995031-C8BA-42E9-9EF8-AA1028FE135D}"/>
    <cellStyle name="Comma 58 4 2" xfId="4066" xr:uid="{D8F1EC23-7A97-42AD-BA14-A3E9C9DA86DE}"/>
    <cellStyle name="Comma 58 5" xfId="2291" xr:uid="{9AFBB18E-8659-4626-985B-480451DCC4FD}"/>
    <cellStyle name="Comma 58 5 2" xfId="4797" xr:uid="{21AF5C63-FF20-426C-927F-A6B9E40DE167}"/>
    <cellStyle name="Comma 58 6" xfId="3332" xr:uid="{04CB92D2-7E89-4D6C-B857-0EC473E410E0}"/>
    <cellStyle name="Comma 58 7" xfId="5535" xr:uid="{2F99FE03-F3D6-4762-B4FA-DEE4842734E8}"/>
    <cellStyle name="Comma 59" xfId="789" xr:uid="{00000000-0005-0000-0000-0000BF020000}"/>
    <cellStyle name="Comma 59 2" xfId="1193" xr:uid="{00000000-0005-0000-0000-0000C0020000}"/>
    <cellStyle name="Comma 59 2 2" xfId="1930" xr:uid="{C5E70C23-70FB-47C8-8686-0B1D836EA74C}"/>
    <cellStyle name="Comma 59 2 2 2" xfId="4444" xr:uid="{0C6E4CC4-2C39-4A6B-B54E-672A70869923}"/>
    <cellStyle name="Comma 59 2 3" xfId="2669" xr:uid="{50B3ED6E-73B2-4C24-BC6B-729A274141C5}"/>
    <cellStyle name="Comma 59 2 3 2" xfId="5175" xr:uid="{A2650C3C-184F-4E9C-B03E-68812B4EB1D3}"/>
    <cellStyle name="Comma 59 2 4" xfId="3710" xr:uid="{8C137673-B0DC-4CF5-99B9-0A0B1B1F6F81}"/>
    <cellStyle name="Comma 59 3" xfId="1361" xr:uid="{00000000-0005-0000-0000-0000C1020000}"/>
    <cellStyle name="Comma 59 3 2" xfId="2098" xr:uid="{6B4B0920-6C2C-4EF9-B7CA-F4DFE29C8B89}"/>
    <cellStyle name="Comma 59 3 2 2" xfId="4612" xr:uid="{F7A1EE7C-DF3D-45F3-984B-D0BF6133CAE6}"/>
    <cellStyle name="Comma 59 3 3" xfId="2837" xr:uid="{42C76F69-47BF-4B3E-B598-0779E5BBDC2E}"/>
    <cellStyle name="Comma 59 3 3 2" xfId="5343" xr:uid="{B7D4E6C3-476F-4B86-A92F-79D95B0E1F4B}"/>
    <cellStyle name="Comma 59 3 4" xfId="3878" xr:uid="{65DCE566-3029-4801-817A-78EB7A6AB9C4}"/>
    <cellStyle name="Comma 59 4" xfId="1553" xr:uid="{1134DFDB-6EA2-4747-95E2-8FB95764E090}"/>
    <cellStyle name="Comma 59 4 2" xfId="4067" xr:uid="{3F2A6935-92BB-4F8C-95AE-E1060B4A7BBE}"/>
    <cellStyle name="Comma 59 5" xfId="2292" xr:uid="{B318590F-A43C-4BE9-BB90-42C6FBCCE6C8}"/>
    <cellStyle name="Comma 59 5 2" xfId="4798" xr:uid="{ED443625-EAC5-4C66-8C1F-685BB1C89B4E}"/>
    <cellStyle name="Comma 59 6" xfId="3333" xr:uid="{DB5D9D62-FB13-43E2-90B6-805A4D23F502}"/>
    <cellStyle name="Comma 59 7" xfId="5537" xr:uid="{1F0C5165-C4CF-4F4D-A669-DDAAEC4B5982}"/>
    <cellStyle name="Comma 6" xfId="87" xr:uid="{00000000-0005-0000-0000-0000C2020000}"/>
    <cellStyle name="Comma 6 10" xfId="5507" xr:uid="{2F322C64-5326-4AC2-886C-EEEC0078D02B}"/>
    <cellStyle name="Comma 6 2" xfId="139" xr:uid="{00000000-0005-0000-0000-0000C3020000}"/>
    <cellStyle name="Comma 6 2 2" xfId="866" xr:uid="{00000000-0005-0000-0000-0000C4020000}"/>
    <cellStyle name="Comma 6 2 2 2" xfId="1269" xr:uid="{00000000-0005-0000-0000-0000C5020000}"/>
    <cellStyle name="Comma 6 2 2 2 2" xfId="2006" xr:uid="{67F7DAC8-1379-4768-B7E1-4E2BD0FCB77F}"/>
    <cellStyle name="Comma 6 2 2 2 2 2" xfId="4520" xr:uid="{80A064CD-D6E6-4751-B646-8D00A47B5A9F}"/>
    <cellStyle name="Comma 6 2 2 2 3" xfId="2745" xr:uid="{D74E76FB-0C3D-4D4A-AD20-2FBE541CBCC6}"/>
    <cellStyle name="Comma 6 2 2 2 3 2" xfId="5251" xr:uid="{CA3B5BF7-2FD6-48F5-8360-97A150E3DBD4}"/>
    <cellStyle name="Comma 6 2 2 2 4" xfId="3786" xr:uid="{D25E3489-7C4F-4700-9DC3-9DA2A4A4CB29}"/>
    <cellStyle name="Comma 6 2 2 3" xfId="1437" xr:uid="{00000000-0005-0000-0000-0000C6020000}"/>
    <cellStyle name="Comma 6 2 2 3 2" xfId="2174" xr:uid="{BDA39C08-0294-4F67-A886-380D42DC3C08}"/>
    <cellStyle name="Comma 6 2 2 3 2 2" xfId="4688" xr:uid="{9AF65D10-42A3-4319-AAEA-70AA484DC86C}"/>
    <cellStyle name="Comma 6 2 2 3 3" xfId="2913" xr:uid="{D22EEFF2-C7F3-4D1C-A2BD-D264B2411A34}"/>
    <cellStyle name="Comma 6 2 2 3 3 2" xfId="5419" xr:uid="{8C3954AB-2541-48DA-BA34-37530558F6C4}"/>
    <cellStyle name="Comma 6 2 2 3 4" xfId="3954" xr:uid="{C67A42DA-58BE-4CB1-B803-FD3A3685E561}"/>
    <cellStyle name="Comma 6 2 2 4" xfId="1629" xr:uid="{882DD615-1881-41CA-AF2B-0A84FA18D717}"/>
    <cellStyle name="Comma 6 2 2 4 2" xfId="4143" xr:uid="{36F2BBA9-C52A-4856-943D-41D80558B31A}"/>
    <cellStyle name="Comma 6 2 2 5" xfId="2368" xr:uid="{89398372-95B3-4971-B410-A7BCF3A75068}"/>
    <cellStyle name="Comma 6 2 2 5 2" xfId="4874" xr:uid="{956EDF51-59A8-4166-98AF-9B988B45DC83}"/>
    <cellStyle name="Comma 6 2 2 6" xfId="3409" xr:uid="{40BF2F41-6D64-4E2C-9FA4-E412ED0EA003}"/>
    <cellStyle name="Comma 6 2 2 7" xfId="5627" xr:uid="{8F80A033-22A9-4758-AD17-99E042951250}"/>
    <cellStyle name="Comma 6 2 3" xfId="3039" xr:uid="{7AC962A4-016F-4EFF-B821-0B278C30D4DC}"/>
    <cellStyle name="Comma 6 3" xfId="853" xr:uid="{00000000-0005-0000-0000-0000C7020000}"/>
    <cellStyle name="Comma 6 3 2" xfId="1256" xr:uid="{00000000-0005-0000-0000-0000C8020000}"/>
    <cellStyle name="Comma 6 3 2 2" xfId="1993" xr:uid="{48BC8752-1EA4-4860-AAB6-472581E3B645}"/>
    <cellStyle name="Comma 6 3 2 2 2" xfId="4507" xr:uid="{458BC319-CCE5-409B-B6F7-326A33C1679A}"/>
    <cellStyle name="Comma 6 3 2 3" xfId="2732" xr:uid="{8140E0EE-143D-4310-BC04-D3CF7B158A3C}"/>
    <cellStyle name="Comma 6 3 2 3 2" xfId="5238" xr:uid="{21795556-0AC8-4E4F-8012-6CE993C1736D}"/>
    <cellStyle name="Comma 6 3 2 4" xfId="3773" xr:uid="{A6EA193C-3B24-44CE-8131-56C512BB6BA5}"/>
    <cellStyle name="Comma 6 3 3" xfId="1424" xr:uid="{00000000-0005-0000-0000-0000C9020000}"/>
    <cellStyle name="Comma 6 3 3 2" xfId="2161" xr:uid="{6E97EDBA-204E-4356-BF24-BE7284FD79C7}"/>
    <cellStyle name="Comma 6 3 3 2 2" xfId="4675" xr:uid="{941EAEBC-9E98-422E-8051-879B77DBCC13}"/>
    <cellStyle name="Comma 6 3 3 3" xfId="2900" xr:uid="{BB74B294-FDA8-40AD-B371-EEAB8BBC0A4F}"/>
    <cellStyle name="Comma 6 3 3 3 2" xfId="5406" xr:uid="{A1F73E39-4D6F-4D82-93A3-4753EBF56D74}"/>
    <cellStyle name="Comma 6 3 3 4" xfId="3941" xr:uid="{10B95773-72D0-4DF2-94D7-69EBA7B8E7C6}"/>
    <cellStyle name="Comma 6 3 4" xfId="1616" xr:uid="{83D5B198-7451-470F-8386-BCF52E428CAB}"/>
    <cellStyle name="Comma 6 3 4 2" xfId="4130" xr:uid="{D3FD3C72-E031-438C-B4D6-6000258B4AA9}"/>
    <cellStyle name="Comma 6 3 5" xfId="2355" xr:uid="{962DD756-B820-42C4-89E2-8D093781B8EE}"/>
    <cellStyle name="Comma 6 3 5 2" xfId="4861" xr:uid="{39A1C753-2495-4C1E-915C-6CDB8B7B47B3}"/>
    <cellStyle name="Comma 6 3 6" xfId="3396" xr:uid="{C9C49610-3C3F-4B71-A857-A58CE06CC279}"/>
    <cellStyle name="Comma 6 3 7" xfId="5626" xr:uid="{3F90D0E0-AC3D-412E-A071-4DB5E804D4AB}"/>
    <cellStyle name="Comma 6 4" xfId="823" xr:uid="{00000000-0005-0000-0000-0000CA020000}"/>
    <cellStyle name="Comma 6 4 2" xfId="1226" xr:uid="{00000000-0005-0000-0000-0000CB020000}"/>
    <cellStyle name="Comma 6 4 2 2" xfId="1963" xr:uid="{169B930B-131E-4254-9B2A-E74B3845E81F}"/>
    <cellStyle name="Comma 6 4 2 2 2" xfId="4477" xr:uid="{C598E883-907D-4581-90BD-9D14E9C7CD80}"/>
    <cellStyle name="Comma 6 4 2 3" xfId="2702" xr:uid="{4066C906-6328-4DE5-AAC9-7564EEB91867}"/>
    <cellStyle name="Comma 6 4 2 3 2" xfId="5208" xr:uid="{F79DF5C1-E6E2-4CA4-9E73-EACEA83E67B0}"/>
    <cellStyle name="Comma 6 4 2 4" xfId="3743" xr:uid="{C8233140-547D-49FC-AD15-01EFE9B44170}"/>
    <cellStyle name="Comma 6 4 3" xfId="1394" xr:uid="{00000000-0005-0000-0000-0000CC020000}"/>
    <cellStyle name="Comma 6 4 3 2" xfId="2131" xr:uid="{441806D4-91A2-4E67-BD3D-8167AC6DF7AB}"/>
    <cellStyle name="Comma 6 4 3 2 2" xfId="4645" xr:uid="{30F72959-3677-409B-BAC1-37D3BE0E2F9D}"/>
    <cellStyle name="Comma 6 4 3 3" xfId="2870" xr:uid="{8963843B-3EA5-4C6B-BA94-8687390A6F0E}"/>
    <cellStyle name="Comma 6 4 3 3 2" xfId="5376" xr:uid="{A8FAEC76-EE3A-4CF4-A6AA-39DDE6299BF0}"/>
    <cellStyle name="Comma 6 4 3 4" xfId="3911" xr:uid="{4995B333-E238-4330-B76A-1B21C17843A3}"/>
    <cellStyle name="Comma 6 4 4" xfId="1586" xr:uid="{04849167-BF4F-463C-B186-FF8192CAF7F3}"/>
    <cellStyle name="Comma 6 4 4 2" xfId="4100" xr:uid="{82916CE5-CF65-4D17-A9D0-49BC629B945C}"/>
    <cellStyle name="Comma 6 4 5" xfId="2325" xr:uid="{E618944B-AB9F-48A9-A9B5-064F7FCABBAE}"/>
    <cellStyle name="Comma 6 4 5 2" xfId="4831" xr:uid="{6FBCAA86-55F3-460E-A440-EF437D1E1C4A}"/>
    <cellStyle name="Comma 6 4 6" xfId="3366" xr:uid="{1EE1B219-A444-4A5E-A83B-9BF9D367869E}"/>
    <cellStyle name="Comma 6 5" xfId="964" xr:uid="{00000000-0005-0000-0000-0000CD020000}"/>
    <cellStyle name="Comma 6 5 2" xfId="1701" xr:uid="{1A31AC8D-D1D0-4CFA-A8FC-967BDE50B13A}"/>
    <cellStyle name="Comma 6 5 2 2" xfId="4215" xr:uid="{B802D029-5E08-410B-9C3A-1C7DC346B3D5}"/>
    <cellStyle name="Comma 6 5 3" xfId="2440" xr:uid="{4E788E00-D2C7-479C-BFD8-762E148C0D97}"/>
    <cellStyle name="Comma 6 5 3 2" xfId="4946" xr:uid="{C1BDB5EE-439F-4AA5-8CE2-79681F99A44C}"/>
    <cellStyle name="Comma 6 5 4" xfId="3481" xr:uid="{B772D22B-8752-4831-B899-261F329632B9}"/>
    <cellStyle name="Comma 6 6" xfId="1341" xr:uid="{00000000-0005-0000-0000-0000CE020000}"/>
    <cellStyle name="Comma 6 6 2" xfId="2078" xr:uid="{06D2EDB7-BC6C-4FD2-8A08-208BB8CEE4CE}"/>
    <cellStyle name="Comma 6 6 2 2" xfId="4592" xr:uid="{096EB2E8-0236-44AD-81A4-E3F762A9C936}"/>
    <cellStyle name="Comma 6 6 3" xfId="2817" xr:uid="{12E229F1-A1B9-4348-8328-66302AFE9DC1}"/>
    <cellStyle name="Comma 6 6 3 2" xfId="5323" xr:uid="{6885AA5A-8CB3-4B87-AC07-B0621B7C65C3}"/>
    <cellStyle name="Comma 6 6 4" xfId="3858" xr:uid="{BEEE15B7-E670-4126-83F8-8345E56032F1}"/>
    <cellStyle name="Comma 6 7" xfId="1533" xr:uid="{B5CC4A82-CA39-407A-AC79-ECABC565BC4F}"/>
    <cellStyle name="Comma 6 7 2" xfId="4047" xr:uid="{BA35D099-BA08-412E-8BD3-1BCAF5072FDD}"/>
    <cellStyle name="Comma 6 8" xfId="2270" xr:uid="{8C2F4FC5-F534-42A8-B239-3739C6A90928}"/>
    <cellStyle name="Comma 6 8 2" xfId="4776" xr:uid="{B812109E-7665-4013-83EA-32F30BCFC0EE}"/>
    <cellStyle name="Comma 6 9" xfId="3014" xr:uid="{460B761A-E626-4669-AFD4-A4B40761CEA0}"/>
    <cellStyle name="Comma 60" xfId="790" xr:uid="{00000000-0005-0000-0000-0000CF020000}"/>
    <cellStyle name="Comma 60 2" xfId="1194" xr:uid="{00000000-0005-0000-0000-0000D0020000}"/>
    <cellStyle name="Comma 60 2 2" xfId="1931" xr:uid="{038D1A59-5465-40BD-9337-8DBD6B3D543B}"/>
    <cellStyle name="Comma 60 2 2 2" xfId="4445" xr:uid="{4CAF955E-9289-44D3-B629-3FBBE7871DCC}"/>
    <cellStyle name="Comma 60 2 3" xfId="2670" xr:uid="{16FF41B2-6715-4B47-90C7-119089455A3C}"/>
    <cellStyle name="Comma 60 2 3 2" xfId="5176" xr:uid="{68A18EE6-C3AA-4FB5-B301-73DC592DE439}"/>
    <cellStyle name="Comma 60 2 4" xfId="3711" xr:uid="{9204BF6B-5C35-4ACB-89CC-AD3F35EE0D66}"/>
    <cellStyle name="Comma 60 3" xfId="1362" xr:uid="{00000000-0005-0000-0000-0000D1020000}"/>
    <cellStyle name="Comma 60 3 2" xfId="2099" xr:uid="{7070F516-0C72-4D17-A0EA-36081BA86B49}"/>
    <cellStyle name="Comma 60 3 2 2" xfId="4613" xr:uid="{FD67CDFC-4BB8-4FAF-B0EA-DB52847EF06A}"/>
    <cellStyle name="Comma 60 3 3" xfId="2838" xr:uid="{FEB5C552-B4D9-4F02-B367-0E72F4DCDC00}"/>
    <cellStyle name="Comma 60 3 3 2" xfId="5344" xr:uid="{3B742C35-00B9-4CA9-8D39-C518C7D175C0}"/>
    <cellStyle name="Comma 60 3 4" xfId="3879" xr:uid="{88BAC884-98AE-4DBE-9EAD-E029FFF8BDAA}"/>
    <cellStyle name="Comma 60 4" xfId="1554" xr:uid="{7BC2C02D-0BCF-40F2-A1BC-1704C6F38175}"/>
    <cellStyle name="Comma 60 4 2" xfId="4068" xr:uid="{2FB906D4-F3B6-43B6-9D27-80441711E4A8}"/>
    <cellStyle name="Comma 60 5" xfId="2293" xr:uid="{627A67B1-2021-495E-9601-BF1637D84C9A}"/>
    <cellStyle name="Comma 60 5 2" xfId="4799" xr:uid="{24F6636D-9061-4973-958F-084FDE35782B}"/>
    <cellStyle name="Comma 60 6" xfId="3334" xr:uid="{FEF3182F-EEFD-4E81-BB21-3EE6D03DF061}"/>
    <cellStyle name="Comma 61" xfId="791" xr:uid="{00000000-0005-0000-0000-0000D2020000}"/>
    <cellStyle name="Comma 61 2" xfId="1195" xr:uid="{00000000-0005-0000-0000-0000D3020000}"/>
    <cellStyle name="Comma 61 2 2" xfId="1932" xr:uid="{56498E20-5F14-4A2C-A07F-07F8C0B66B24}"/>
    <cellStyle name="Comma 61 2 2 2" xfId="4446" xr:uid="{A39FED0C-DFBD-43EA-8369-DE614C8419F8}"/>
    <cellStyle name="Comma 61 2 3" xfId="2671" xr:uid="{DD941A3E-2D73-4333-8DE5-5BB2883C5FEE}"/>
    <cellStyle name="Comma 61 2 3 2" xfId="5177" xr:uid="{330D2614-D15B-4B6E-B1F3-F88147468D30}"/>
    <cellStyle name="Comma 61 2 4" xfId="3712" xr:uid="{6E0F4D4E-1D37-4474-BD1E-E5F98A537564}"/>
    <cellStyle name="Comma 61 3" xfId="1363" xr:uid="{00000000-0005-0000-0000-0000D4020000}"/>
    <cellStyle name="Comma 61 3 2" xfId="2100" xr:uid="{ACEAD9E5-0526-462A-A19D-AC4F1FED90B2}"/>
    <cellStyle name="Comma 61 3 2 2" xfId="4614" xr:uid="{DB622C8E-0D18-48F2-ACAA-D6DDD85D6B3F}"/>
    <cellStyle name="Comma 61 3 3" xfId="2839" xr:uid="{2FBA1B66-E660-4E40-8F94-007455F40A5D}"/>
    <cellStyle name="Comma 61 3 3 2" xfId="5345" xr:uid="{C55844AC-365B-4425-BE9E-DB869AB55A44}"/>
    <cellStyle name="Comma 61 3 4" xfId="3880" xr:uid="{AABC5D66-B6FE-42B1-BA83-114B854E01BD}"/>
    <cellStyle name="Comma 61 4" xfId="1555" xr:uid="{1BF2465C-7414-44C0-AC11-EE55CFDDD3D8}"/>
    <cellStyle name="Comma 61 4 2" xfId="4069" xr:uid="{E9482058-D1AF-496D-96ED-512FAB0BCA59}"/>
    <cellStyle name="Comma 61 5" xfId="2294" xr:uid="{CB696188-6B5B-495C-B21F-9D508B9FB03D}"/>
    <cellStyle name="Comma 61 5 2" xfId="4800" xr:uid="{67E1B3C1-6130-4CF0-947F-9A6ED0A36BAB}"/>
    <cellStyle name="Comma 61 6" xfId="3335" xr:uid="{8430743E-DA68-4792-82F9-F0D81A4CE096}"/>
    <cellStyle name="Comma 61 7" xfId="5536" xr:uid="{3CEAFEEA-937D-4631-A385-C2AAEBF8F571}"/>
    <cellStyle name="Comma 62" xfId="793" xr:uid="{00000000-0005-0000-0000-0000D5020000}"/>
    <cellStyle name="Comma 62 2" xfId="1196" xr:uid="{00000000-0005-0000-0000-0000D6020000}"/>
    <cellStyle name="Comma 62 2 2" xfId="1933" xr:uid="{A1601388-4E50-401D-90EF-DC87CBC2CE82}"/>
    <cellStyle name="Comma 62 2 2 2" xfId="4447" xr:uid="{7C586DC1-C478-4FFF-81F8-A0D3E53F9859}"/>
    <cellStyle name="Comma 62 2 3" xfId="2672" xr:uid="{44DA93BA-4FEB-4698-8B1A-1B742A49CC42}"/>
    <cellStyle name="Comma 62 2 3 2" xfId="5178" xr:uid="{6D9F784D-DB7B-422B-B798-14A38D056894}"/>
    <cellStyle name="Comma 62 2 4" xfId="3713" xr:uid="{8EE369D0-47D5-4869-A072-29F8CE6E58C7}"/>
    <cellStyle name="Comma 62 3" xfId="1364" xr:uid="{00000000-0005-0000-0000-0000D7020000}"/>
    <cellStyle name="Comma 62 3 2" xfId="2101" xr:uid="{BD81BBA2-23B6-4E77-A9BC-ED1CA7AC8B90}"/>
    <cellStyle name="Comma 62 3 2 2" xfId="4615" xr:uid="{773DC1D8-563D-49CA-9D88-B56BA4F9F190}"/>
    <cellStyle name="Comma 62 3 3" xfId="2840" xr:uid="{9C30C20C-9514-494D-B27C-8A6148BEB112}"/>
    <cellStyle name="Comma 62 3 3 2" xfId="5346" xr:uid="{75050CD2-1AD8-4A1A-9B93-D3BE61B96500}"/>
    <cellStyle name="Comma 62 3 4" xfId="3881" xr:uid="{84364F88-9A56-42DE-9162-D7A1A76A18A9}"/>
    <cellStyle name="Comma 62 4" xfId="1556" xr:uid="{D19C5437-AFCD-4972-B82D-BEC21FCCD2F2}"/>
    <cellStyle name="Comma 62 4 2" xfId="4070" xr:uid="{D000F35D-20D2-44E8-880F-D6882379B6A2}"/>
    <cellStyle name="Comma 62 5" xfId="2295" xr:uid="{7E881B6F-D03F-4AA4-BAD4-2C0465AC20F9}"/>
    <cellStyle name="Comma 62 5 2" xfId="4801" xr:uid="{5DEF92B0-0AAE-4EA6-B22B-37D3F266B8BA}"/>
    <cellStyle name="Comma 62 6" xfId="3336" xr:uid="{4E0B8BDB-6991-44E6-BFFB-7C6C6E750A47}"/>
    <cellStyle name="Comma 63" xfId="877" xr:uid="{00000000-0005-0000-0000-0000D8020000}"/>
    <cellStyle name="Comma 63 2" xfId="1277" xr:uid="{00000000-0005-0000-0000-0000D9020000}"/>
    <cellStyle name="Comma 63 2 2" xfId="2014" xr:uid="{9FB7C063-4FA3-445E-BE8D-B5EB28FB10A2}"/>
    <cellStyle name="Comma 63 2 2 2" xfId="4528" xr:uid="{FA23B02A-8CB4-4067-A1DA-9DFE8638A68A}"/>
    <cellStyle name="Comma 63 2 3" xfId="2753" xr:uid="{A18C9F9F-0605-4B64-A864-C8CE70F69EAB}"/>
    <cellStyle name="Comma 63 2 3 2" xfId="5259" xr:uid="{6AA7B0B7-EEE1-46F3-8477-FFB4A3541CA4}"/>
    <cellStyle name="Comma 63 2 4" xfId="3794" xr:uid="{150391D0-5204-4327-8328-8B329E6D4826}"/>
    <cellStyle name="Comma 63 3" xfId="1445" xr:uid="{00000000-0005-0000-0000-0000DA020000}"/>
    <cellStyle name="Comma 63 3 2" xfId="2182" xr:uid="{7437A43A-7444-4D77-A145-22E9AEED35CB}"/>
    <cellStyle name="Comma 63 3 2 2" xfId="4696" xr:uid="{8D2103DF-63DB-4541-9D96-EFF1945C95E7}"/>
    <cellStyle name="Comma 63 3 3" xfId="2921" xr:uid="{6B2ECC44-ACD2-42E2-BEA3-24A92D349E5B}"/>
    <cellStyle name="Comma 63 3 3 2" xfId="5427" xr:uid="{0FE9F63A-C3C1-4228-95A8-E0DEF77669C2}"/>
    <cellStyle name="Comma 63 3 4" xfId="3962" xr:uid="{94900E89-BCF6-46AD-A9E5-C6BB67E3B240}"/>
    <cellStyle name="Comma 63 4" xfId="1637" xr:uid="{91C77AEA-4439-4690-8783-1A84FFBF09A9}"/>
    <cellStyle name="Comma 63 4 2" xfId="4151" xr:uid="{E7E39419-F826-4193-8A31-427EC35BBC0A}"/>
    <cellStyle name="Comma 63 5" xfId="2376" xr:uid="{A2A6A3B6-C571-439E-9A9C-37775EA64F6E}"/>
    <cellStyle name="Comma 63 5 2" xfId="4882" xr:uid="{A36FE15F-C874-4E0F-84BE-E7491071A3DF}"/>
    <cellStyle name="Comma 63 6" xfId="3417" xr:uid="{718D1B1A-D69A-44EB-91C1-C1B1D51A6E02}"/>
    <cellStyle name="Comma 64" xfId="923" xr:uid="{00000000-0005-0000-0000-0000DB020000}"/>
    <cellStyle name="Comma 64 2" xfId="1319" xr:uid="{00000000-0005-0000-0000-0000DC020000}"/>
    <cellStyle name="Comma 64 2 2" xfId="2056" xr:uid="{15344950-F487-4C79-9A13-F5D3A6F91621}"/>
    <cellStyle name="Comma 64 2 2 2" xfId="4570" xr:uid="{333844D4-1479-4563-A736-C5944F6FEBCB}"/>
    <cellStyle name="Comma 64 2 3" xfId="2795" xr:uid="{64DA3F7E-9F94-473A-9EFA-7AD3B5B013F2}"/>
    <cellStyle name="Comma 64 2 3 2" xfId="5301" xr:uid="{0C077321-B772-4B9A-B6A9-09EC36D21C83}"/>
    <cellStyle name="Comma 64 2 4" xfId="3836" xr:uid="{51A06DB5-6AD6-4AED-A142-708BAB3BD250}"/>
    <cellStyle name="Comma 64 3" xfId="1487" xr:uid="{00000000-0005-0000-0000-0000DD020000}"/>
    <cellStyle name="Comma 64 3 2" xfId="2224" xr:uid="{5D6065F4-0254-4FDF-AE9E-7FAA6A9D0C1A}"/>
    <cellStyle name="Comma 64 3 2 2" xfId="4738" xr:uid="{B4044C20-4EAF-49B9-A2A3-8D2DFAB616EF}"/>
    <cellStyle name="Comma 64 3 3" xfId="2963" xr:uid="{BFA2A5DD-075C-4C70-8148-1E63DE4DE46F}"/>
    <cellStyle name="Comma 64 3 3 2" xfId="5469" xr:uid="{44BC364C-A281-4365-A5A0-FBEC129A7DF1}"/>
    <cellStyle name="Comma 64 3 4" xfId="4004" xr:uid="{F3AFB522-C850-4B92-967B-86DF716873A4}"/>
    <cellStyle name="Comma 64 4" xfId="1679" xr:uid="{4D7DA2A2-897B-477B-8209-412FABA31F98}"/>
    <cellStyle name="Comma 64 4 2" xfId="4193" xr:uid="{64407EBE-7DB2-496A-9933-68DB1C4D7DC4}"/>
    <cellStyle name="Comma 64 5" xfId="2418" xr:uid="{2EEFC3E6-6DB1-4E72-9278-1315750109BA}"/>
    <cellStyle name="Comma 64 5 2" xfId="4924" xr:uid="{631D6D09-D8D6-472C-8B9E-973CDF184C06}"/>
    <cellStyle name="Comma 64 6" xfId="3459" xr:uid="{81D95524-7656-46F5-BB54-9612A4F169C5}"/>
    <cellStyle name="Comma 65" xfId="926" xr:uid="{00000000-0005-0000-0000-0000DE020000}"/>
    <cellStyle name="Comma 65 2" xfId="1321" xr:uid="{00000000-0005-0000-0000-0000DF020000}"/>
    <cellStyle name="Comma 65 2 2" xfId="2058" xr:uid="{1B548E09-46EB-4C43-9B14-9C6C12FD3E12}"/>
    <cellStyle name="Comma 65 2 2 2" xfId="4572" xr:uid="{9CADEA50-6805-452A-949E-1F7D95EB399D}"/>
    <cellStyle name="Comma 65 2 3" xfId="2797" xr:uid="{463D7B2C-43AD-46BC-9E31-2FA03BEF65E8}"/>
    <cellStyle name="Comma 65 2 3 2" xfId="5303" xr:uid="{21606E5E-00E3-43B0-8A90-3B3196D2F59B}"/>
    <cellStyle name="Comma 65 2 4" xfId="3838" xr:uid="{CD6DBDD5-262A-4E12-8BBA-198B43DB5BE3}"/>
    <cellStyle name="Comma 65 3" xfId="1489" xr:uid="{00000000-0005-0000-0000-0000E0020000}"/>
    <cellStyle name="Comma 65 3 2" xfId="2226" xr:uid="{692BF725-3D1B-4EFD-92E6-4AA79A8FA6C6}"/>
    <cellStyle name="Comma 65 3 2 2" xfId="4740" xr:uid="{3A5F30E2-BDEC-46E5-B9D4-522BB572AFF3}"/>
    <cellStyle name="Comma 65 3 3" xfId="2965" xr:uid="{3CBE51FE-AAFE-45E4-85F3-8C51885B6CDD}"/>
    <cellStyle name="Comma 65 3 3 2" xfId="5471" xr:uid="{2D7838F1-4C50-4E06-9E72-A0F2F5821703}"/>
    <cellStyle name="Comma 65 3 4" xfId="4006" xr:uid="{D8158553-04E7-4C8E-9937-5B3835D401AF}"/>
    <cellStyle name="Comma 65 4" xfId="1681" xr:uid="{874E7E49-FA50-4F3B-AA78-85258C1EBA0F}"/>
    <cellStyle name="Comma 65 4 2" xfId="4195" xr:uid="{06B05412-43C0-4791-A298-793AE7A45232}"/>
    <cellStyle name="Comma 65 5" xfId="2420" xr:uid="{7FE0A24F-4509-4D32-8F0D-BF0FD9870BC1}"/>
    <cellStyle name="Comma 65 5 2" xfId="4926" xr:uid="{81A261FD-4331-4EF5-8E74-4FC4ED1D265C}"/>
    <cellStyle name="Comma 65 6" xfId="3461" xr:uid="{BEFADB98-43EE-46CA-ADFD-6D973937B3C4}"/>
    <cellStyle name="Comma 66" xfId="928" xr:uid="{00000000-0005-0000-0000-0000E1020000}"/>
    <cellStyle name="Comma 66 2" xfId="1322" xr:uid="{00000000-0005-0000-0000-0000E2020000}"/>
    <cellStyle name="Comma 66 2 2" xfId="2059" xr:uid="{8E8F0353-1E08-424C-9CEC-1FB435B8D89A}"/>
    <cellStyle name="Comma 66 2 2 2" xfId="4573" xr:uid="{D403EDDC-D472-48D2-90A0-78A277229D9A}"/>
    <cellStyle name="Comma 66 2 3" xfId="2798" xr:uid="{580A7E71-F5E6-43E7-B48D-5DC0A3A382CA}"/>
    <cellStyle name="Comma 66 2 3 2" xfId="5304" xr:uid="{91520CAC-FBA2-467A-95A9-C4CC1B65FB18}"/>
    <cellStyle name="Comma 66 2 4" xfId="3839" xr:uid="{6C2C8F23-ADA7-4F53-86E3-0982FC0110DA}"/>
    <cellStyle name="Comma 66 3" xfId="1490" xr:uid="{00000000-0005-0000-0000-0000E3020000}"/>
    <cellStyle name="Comma 66 3 2" xfId="2227" xr:uid="{22B55D08-F473-4671-BED5-7C3156D3B396}"/>
    <cellStyle name="Comma 66 3 2 2" xfId="4741" xr:uid="{9FC3E0BE-C844-4B8E-BE9C-D458E1D276BC}"/>
    <cellStyle name="Comma 66 3 3" xfId="2966" xr:uid="{37E587EB-C2FD-4DB7-BB54-E75682FB33B3}"/>
    <cellStyle name="Comma 66 3 3 2" xfId="5472" xr:uid="{5AB64EF5-19D7-4500-848E-40DF8545A6E8}"/>
    <cellStyle name="Comma 66 3 4" xfId="4007" xr:uid="{79FEB577-D9F2-46F7-B0CD-632E83FFE81D}"/>
    <cellStyle name="Comma 66 4" xfId="1682" xr:uid="{CF8020FA-2940-49AC-95F8-806E0F18DA38}"/>
    <cellStyle name="Comma 66 4 2" xfId="4196" xr:uid="{4858F38E-A01C-4F59-9B75-57B4CC923DA2}"/>
    <cellStyle name="Comma 66 5" xfId="2421" xr:uid="{62081166-7325-4C76-8857-F7D3BB67FCC9}"/>
    <cellStyle name="Comma 66 5 2" xfId="4927" xr:uid="{1A962BC4-2148-41C3-8E12-B55D85348D89}"/>
    <cellStyle name="Comma 66 6" xfId="3462" xr:uid="{4FCC3E75-03F0-4186-B0BD-16C866F97395}"/>
    <cellStyle name="Comma 67" xfId="930" xr:uid="{00000000-0005-0000-0000-0000E4020000}"/>
    <cellStyle name="Comma 67 2" xfId="1323" xr:uid="{00000000-0005-0000-0000-0000E5020000}"/>
    <cellStyle name="Comma 67 2 2" xfId="2060" xr:uid="{48207CB4-A2E5-4EA8-AEE1-36B8C5D9202D}"/>
    <cellStyle name="Comma 67 2 2 2" xfId="4574" xr:uid="{C6E18607-3931-4A3C-BA06-16E0FA7B96F3}"/>
    <cellStyle name="Comma 67 2 3" xfId="2799" xr:uid="{D72904E7-3925-4CAE-85F1-B9298B81036F}"/>
    <cellStyle name="Comma 67 2 3 2" xfId="5305" xr:uid="{09DFEAB8-7CB3-40EE-8CB6-6A9134CF5929}"/>
    <cellStyle name="Comma 67 2 4" xfId="3840" xr:uid="{10BC8DF9-82D1-4F6F-BAA1-691CEBEC17A0}"/>
    <cellStyle name="Comma 67 3" xfId="1491" xr:uid="{00000000-0005-0000-0000-0000E6020000}"/>
    <cellStyle name="Comma 67 3 2" xfId="2228" xr:uid="{DFECBDCD-691F-4B85-B511-296913EC40D4}"/>
    <cellStyle name="Comma 67 3 2 2" xfId="4742" xr:uid="{EDC19C2C-3EF3-42EF-9CE9-7BB7C8A02017}"/>
    <cellStyle name="Comma 67 3 3" xfId="2967" xr:uid="{57055CED-E896-495A-8403-88F4C8EE25C1}"/>
    <cellStyle name="Comma 67 3 3 2" xfId="5473" xr:uid="{6BE4334D-0B98-4B6C-89B8-F9A380523090}"/>
    <cellStyle name="Comma 67 3 4" xfId="4008" xr:uid="{A8DEEB20-6662-4362-80C0-6E40B9065FFD}"/>
    <cellStyle name="Comma 67 4" xfId="1683" xr:uid="{B3F2F218-F702-4E7C-B175-1C0C8FDBE65C}"/>
    <cellStyle name="Comma 67 4 2" xfId="4197" xr:uid="{568C487F-65D9-41D3-B5B6-C20BF6A9B176}"/>
    <cellStyle name="Comma 67 5" xfId="2422" xr:uid="{46FD72D1-35A7-4584-BC54-4E73E7DE9EED}"/>
    <cellStyle name="Comma 67 5 2" xfId="4928" xr:uid="{595985EB-7431-41CA-98B4-D075E2AC5225}"/>
    <cellStyle name="Comma 67 6" xfId="3463" xr:uid="{96AE52E9-418D-4D67-A1B9-5A8EB5E76A8E}"/>
    <cellStyle name="Comma 68" xfId="932" xr:uid="{00000000-0005-0000-0000-0000E7020000}"/>
    <cellStyle name="Comma 68 2" xfId="1324" xr:uid="{00000000-0005-0000-0000-0000E8020000}"/>
    <cellStyle name="Comma 68 2 2" xfId="2061" xr:uid="{0B6175BD-A0C0-4D12-A202-AF199D91485A}"/>
    <cellStyle name="Comma 68 2 2 2" xfId="4575" xr:uid="{8033FF4F-0FA4-478C-8751-B1E216496D0A}"/>
    <cellStyle name="Comma 68 2 3" xfId="2800" xr:uid="{67D83520-8F9A-4015-A76D-802114AA237C}"/>
    <cellStyle name="Comma 68 2 3 2" xfId="5306" xr:uid="{83147BE8-28A1-4296-9B7D-722CE8008885}"/>
    <cellStyle name="Comma 68 2 4" xfId="3841" xr:uid="{8F630FA0-2DCA-4393-904E-A51EE53601D2}"/>
    <cellStyle name="Comma 68 3" xfId="1492" xr:uid="{00000000-0005-0000-0000-0000E9020000}"/>
    <cellStyle name="Comma 68 3 2" xfId="2229" xr:uid="{5034F4F2-3D4D-41BB-8597-31105D1830F3}"/>
    <cellStyle name="Comma 68 3 2 2" xfId="4743" xr:uid="{A43BD4C1-EEF2-49D6-A9D3-627F4D0EEDAF}"/>
    <cellStyle name="Comma 68 3 3" xfId="2968" xr:uid="{35CAFCAC-3A9E-4A54-A6A2-1BA0212E1699}"/>
    <cellStyle name="Comma 68 3 3 2" xfId="5474" xr:uid="{CE2737DA-3D90-4F49-96C8-F7D2C05E2EEF}"/>
    <cellStyle name="Comma 68 3 4" xfId="4009" xr:uid="{6A6F268D-5E49-453D-AA93-8E00B072A067}"/>
    <cellStyle name="Comma 68 4" xfId="1684" xr:uid="{0BCA6A37-6A0C-4276-93DB-6DC5135B84FF}"/>
    <cellStyle name="Comma 68 4 2" xfId="4198" xr:uid="{F4D3F3AC-520C-4620-99A6-F6A6189661F3}"/>
    <cellStyle name="Comma 68 5" xfId="2423" xr:uid="{2AAA8513-2929-4B00-ACD9-9A8410574E86}"/>
    <cellStyle name="Comma 68 5 2" xfId="4929" xr:uid="{78087A6B-ACA3-407B-A278-9EDB13864477}"/>
    <cellStyle name="Comma 68 6" xfId="3464" xr:uid="{254188CC-2E2D-4676-82E7-F6DF9B3362C0}"/>
    <cellStyle name="Comma 69" xfId="934" xr:uid="{00000000-0005-0000-0000-0000EA020000}"/>
    <cellStyle name="Comma 69 2" xfId="1325" xr:uid="{00000000-0005-0000-0000-0000EB020000}"/>
    <cellStyle name="Comma 69 2 2" xfId="2062" xr:uid="{81BF9F9A-EFB9-416B-B0E5-D4984BF5DF32}"/>
    <cellStyle name="Comma 69 2 2 2" xfId="4576" xr:uid="{6A2EBC7F-E891-4B79-8FAC-CDD56A4E8029}"/>
    <cellStyle name="Comma 69 2 3" xfId="2801" xr:uid="{9B150949-A7EF-440A-BE2E-4197D0EAB051}"/>
    <cellStyle name="Comma 69 2 3 2" xfId="5307" xr:uid="{AC578547-CEC8-47E7-9F04-118A441FF5FF}"/>
    <cellStyle name="Comma 69 2 4" xfId="3842" xr:uid="{B1EC617E-28D5-423F-BEF9-7F3A6CC23C79}"/>
    <cellStyle name="Comma 69 3" xfId="1493" xr:uid="{00000000-0005-0000-0000-0000EC020000}"/>
    <cellStyle name="Comma 69 3 2" xfId="2230" xr:uid="{15EFA8F5-9DD9-4170-AD35-B89219062E2F}"/>
    <cellStyle name="Comma 69 3 2 2" xfId="4744" xr:uid="{7A223BA3-B96B-4774-9B0F-E4578DAC9D32}"/>
    <cellStyle name="Comma 69 3 3" xfId="2969" xr:uid="{349F16A6-65CB-47C8-ACD4-F16F972D48CC}"/>
    <cellStyle name="Comma 69 3 3 2" xfId="5475" xr:uid="{66597A9E-0743-48BB-B9C5-74B88F5F6567}"/>
    <cellStyle name="Comma 69 3 4" xfId="4010" xr:uid="{A0647EBE-0E60-48F0-8040-95A0E064CFA3}"/>
    <cellStyle name="Comma 69 4" xfId="1685" xr:uid="{57AFCBCD-0246-455A-8584-9FA1FC1D330E}"/>
    <cellStyle name="Comma 69 4 2" xfId="4199" xr:uid="{6BB38387-F265-48BC-9FAD-3508E2A2ADEA}"/>
    <cellStyle name="Comma 69 5" xfId="2424" xr:uid="{5BB63148-60C7-4F8E-8E50-AC09AEBF3E79}"/>
    <cellStyle name="Comma 69 5 2" xfId="4930" xr:uid="{8188CF2F-BB7F-42B9-9E96-9F497CBC53B3}"/>
    <cellStyle name="Comma 69 6" xfId="3465" xr:uid="{F93ABD83-1766-480F-BD90-C3EF7193A426}"/>
    <cellStyle name="Comma 7" xfId="140" xr:uid="{00000000-0005-0000-0000-0000ED020000}"/>
    <cellStyle name="Comma 7 2" xfId="824" xr:uid="{00000000-0005-0000-0000-0000EE020000}"/>
    <cellStyle name="Comma 7 2 2" xfId="1227" xr:uid="{00000000-0005-0000-0000-0000EF020000}"/>
    <cellStyle name="Comma 7 2 2 2" xfId="1964" xr:uid="{2937CB90-CA0E-4B71-A281-E38B7778DC4F}"/>
    <cellStyle name="Comma 7 2 2 2 2" xfId="4478" xr:uid="{FEDA7980-1526-4834-B04A-125146CA2D38}"/>
    <cellStyle name="Comma 7 2 2 3" xfId="2703" xr:uid="{3DA26CD0-74FA-421A-9939-6A585737398D}"/>
    <cellStyle name="Comma 7 2 2 3 2" xfId="5209" xr:uid="{7FEE5737-4AE6-42AB-8987-1ECDC6C236B7}"/>
    <cellStyle name="Comma 7 2 2 4" xfId="3744" xr:uid="{B3F23590-1FEE-42E0-A540-FDD39E82557B}"/>
    <cellStyle name="Comma 7 2 3" xfId="1395" xr:uid="{00000000-0005-0000-0000-0000F0020000}"/>
    <cellStyle name="Comma 7 2 3 2" xfId="2132" xr:uid="{4D9AE44A-5E45-4F81-AF0E-99B27A547FAE}"/>
    <cellStyle name="Comma 7 2 3 2 2" xfId="4646" xr:uid="{72F9F27A-184D-4BCD-929C-05D173912C55}"/>
    <cellStyle name="Comma 7 2 3 3" xfId="2871" xr:uid="{392EC5E9-B8E0-4592-9369-5C72F216B2A6}"/>
    <cellStyle name="Comma 7 2 3 3 2" xfId="5377" xr:uid="{85E15B48-C1EC-4F8F-953C-63D55131E60F}"/>
    <cellStyle name="Comma 7 2 3 4" xfId="3912" xr:uid="{D986EDB6-B58F-4C24-B430-C2731B178A08}"/>
    <cellStyle name="Comma 7 2 4" xfId="1587" xr:uid="{6EE4F3D1-83AE-4929-A0A6-50A18157D7BA}"/>
    <cellStyle name="Comma 7 2 4 2" xfId="4101" xr:uid="{900597F7-4190-41CC-A899-E2B61A5B51E2}"/>
    <cellStyle name="Comma 7 2 5" xfId="2326" xr:uid="{B6DB3641-5C28-4F05-8ABF-91CECB00A110}"/>
    <cellStyle name="Comma 7 2 5 2" xfId="4832" xr:uid="{9A66932C-9690-43F9-BAC8-D870A26FACB6}"/>
    <cellStyle name="Comma 7 2 6" xfId="3367" xr:uid="{7F084F83-081F-448B-B734-ED2F500C6858}"/>
    <cellStyle name="Comma 7 2 7" xfId="5628" xr:uid="{2C782E12-F779-4FA3-9C55-E4B3777E9E0F}"/>
    <cellStyle name="Comma 7 3" xfId="3040" xr:uid="{A5FCCC98-FBC0-4A64-9EDD-0397FDCD2393}"/>
    <cellStyle name="Comma 70" xfId="936" xr:uid="{00000000-0005-0000-0000-0000F1020000}"/>
    <cellStyle name="Comma 70 2" xfId="1326" xr:uid="{00000000-0005-0000-0000-0000F2020000}"/>
    <cellStyle name="Comma 70 2 2" xfId="2063" xr:uid="{5A4A6370-E5E2-4E7A-B36F-C64614935DF5}"/>
    <cellStyle name="Comma 70 2 2 2" xfId="4577" xr:uid="{59D89EF9-F520-448E-9DFE-CFBE9CCDBF57}"/>
    <cellStyle name="Comma 70 2 3" xfId="2802" xr:uid="{D1970194-0D26-4810-B0FD-9D659C6D05D6}"/>
    <cellStyle name="Comma 70 2 3 2" xfId="5308" xr:uid="{5897A1B3-9300-4DBB-BA11-502C527396A5}"/>
    <cellStyle name="Comma 70 2 4" xfId="3843" xr:uid="{6478EA5A-1414-4243-B4DF-DE89836C2980}"/>
    <cellStyle name="Comma 70 3" xfId="1494" xr:uid="{00000000-0005-0000-0000-0000F3020000}"/>
    <cellStyle name="Comma 70 3 2" xfId="2231" xr:uid="{2D1B2C82-4AAE-41D7-884E-84BD95F1AB7E}"/>
    <cellStyle name="Comma 70 3 2 2" xfId="4745" xr:uid="{01878143-793E-4A82-916C-AEE33BC5F659}"/>
    <cellStyle name="Comma 70 3 3" xfId="2970" xr:uid="{75A7F056-B50E-4DD8-AD47-71A2B6C6BE0A}"/>
    <cellStyle name="Comma 70 3 3 2" xfId="5476" xr:uid="{F7F9F84A-E324-4A83-94FA-B15E47ED9AE7}"/>
    <cellStyle name="Comma 70 3 4" xfId="4011" xr:uid="{11B3DDEB-7101-49D6-90DD-D7FA59750FB1}"/>
    <cellStyle name="Comma 70 4" xfId="1686" xr:uid="{419D3993-1B75-4047-95EC-A57D31CD14B0}"/>
    <cellStyle name="Comma 70 4 2" xfId="4200" xr:uid="{1F5781FC-F1B8-4BE9-8120-C9CB2589765E}"/>
    <cellStyle name="Comma 70 5" xfId="2425" xr:uid="{86273FC8-D918-4107-B79F-352AEEDF020E}"/>
    <cellStyle name="Comma 70 5 2" xfId="4931" xr:uid="{EFB71070-0FD0-43E1-BC9F-AC881AB5D74D}"/>
    <cellStyle name="Comma 70 6" xfId="3466" xr:uid="{58801698-CAF3-47DC-B7D7-FEFF31D2E95E}"/>
    <cellStyle name="Comma 71" xfId="938" xr:uid="{00000000-0005-0000-0000-0000F4020000}"/>
    <cellStyle name="Comma 71 2" xfId="1327" xr:uid="{00000000-0005-0000-0000-0000F5020000}"/>
    <cellStyle name="Comma 71 2 2" xfId="2064" xr:uid="{A8EC721D-1199-4383-AAEC-AB8596C8CD9C}"/>
    <cellStyle name="Comma 71 2 2 2" xfId="4578" xr:uid="{C56EECBA-1905-4B8F-AD02-212D1AC5D69B}"/>
    <cellStyle name="Comma 71 2 3" xfId="2803" xr:uid="{57136224-DA42-4D04-8306-FF1CB48B2163}"/>
    <cellStyle name="Comma 71 2 3 2" xfId="5309" xr:uid="{09774479-22C2-4564-B3CA-B4B36D4DAA00}"/>
    <cellStyle name="Comma 71 2 4" xfId="3844" xr:uid="{B44ADB06-E444-4B9F-8ED2-4BED87E64FC3}"/>
    <cellStyle name="Comma 71 3" xfId="1495" xr:uid="{00000000-0005-0000-0000-0000F6020000}"/>
    <cellStyle name="Comma 71 3 2" xfId="2232" xr:uid="{8D8926E6-D4C8-4F41-8863-5F99264DE13E}"/>
    <cellStyle name="Comma 71 3 2 2" xfId="4746" xr:uid="{77612FD5-9661-4572-81AF-C23C56A95FEB}"/>
    <cellStyle name="Comma 71 3 3" xfId="2971" xr:uid="{EDBA5BEE-5ED5-4DB6-BFF4-E7E3CE4BF2E0}"/>
    <cellStyle name="Comma 71 3 3 2" xfId="5477" xr:uid="{89D93E31-C34C-4D64-9733-7C8B4C611341}"/>
    <cellStyle name="Comma 71 3 4" xfId="4012" xr:uid="{7A1B2CBE-B38D-4CDC-B7A6-75F1CA0492C9}"/>
    <cellStyle name="Comma 71 4" xfId="1687" xr:uid="{631C423B-6F4F-4F5E-BE27-39B8A2EF9926}"/>
    <cellStyle name="Comma 71 4 2" xfId="4201" xr:uid="{D7BBDD37-71CF-41A9-A30B-19ABB49CBCF3}"/>
    <cellStyle name="Comma 71 5" xfId="2426" xr:uid="{538813E4-6A58-47C6-884C-0C5EFB090B68}"/>
    <cellStyle name="Comma 71 5 2" xfId="4932" xr:uid="{DD72AC3D-2E8D-4383-ADB4-A6695FB8FC10}"/>
    <cellStyle name="Comma 71 6" xfId="3467" xr:uid="{49F65D32-151A-4DB9-8843-3CA1D2F30042}"/>
    <cellStyle name="Comma 72" xfId="940" xr:uid="{00000000-0005-0000-0000-0000F7020000}"/>
    <cellStyle name="Comma 72 2" xfId="1328" xr:uid="{00000000-0005-0000-0000-0000F8020000}"/>
    <cellStyle name="Comma 72 2 2" xfId="2065" xr:uid="{422439D7-640F-43DE-AB71-53F319803159}"/>
    <cellStyle name="Comma 72 2 2 2" xfId="4579" xr:uid="{F4B112AA-E29C-48E5-8EE9-B6F55C17208A}"/>
    <cellStyle name="Comma 72 2 3" xfId="2804" xr:uid="{1627D776-0995-477A-992D-72F6533A91C9}"/>
    <cellStyle name="Comma 72 2 3 2" xfId="5310" xr:uid="{320FEAB9-ECB5-42C8-B985-CF53C7D20619}"/>
    <cellStyle name="Comma 72 2 4" xfId="3845" xr:uid="{723D5AD6-3FE5-4553-928C-BEDFD961B12D}"/>
    <cellStyle name="Comma 72 3" xfId="1496" xr:uid="{00000000-0005-0000-0000-0000F9020000}"/>
    <cellStyle name="Comma 72 3 2" xfId="2233" xr:uid="{F7710ED0-15BA-4755-94FC-7B32DF81DCB0}"/>
    <cellStyle name="Comma 72 3 2 2" xfId="4747" xr:uid="{493B2D30-0355-4D35-ABED-1A59473B88F8}"/>
    <cellStyle name="Comma 72 3 3" xfId="2972" xr:uid="{6868E32C-D888-4077-8E8C-BFD65174AB4B}"/>
    <cellStyle name="Comma 72 3 3 2" xfId="5478" xr:uid="{7179270F-13AC-428E-B044-57244C3ADDBD}"/>
    <cellStyle name="Comma 72 3 4" xfId="4013" xr:uid="{C93475C4-81E0-4495-B58E-71B53F00704B}"/>
    <cellStyle name="Comma 72 4" xfId="1688" xr:uid="{DCAEEDE9-0B8A-42C1-B1C0-873DF4E683F7}"/>
    <cellStyle name="Comma 72 4 2" xfId="4202" xr:uid="{647D4D17-BB3A-4039-B72B-04F026181BC1}"/>
    <cellStyle name="Comma 72 5" xfId="2427" xr:uid="{0935E623-A382-450E-A122-AEF961D40A15}"/>
    <cellStyle name="Comma 72 5 2" xfId="4933" xr:uid="{28F7B62B-E74D-471D-B04C-B2E4F1045230}"/>
    <cellStyle name="Comma 72 6" xfId="3468" xr:uid="{B4E63DD9-33EE-467F-B5B6-646653164F09}"/>
    <cellStyle name="Comma 73" xfId="942" xr:uid="{00000000-0005-0000-0000-0000FA020000}"/>
    <cellStyle name="Comma 73 2" xfId="1329" xr:uid="{00000000-0005-0000-0000-0000FB020000}"/>
    <cellStyle name="Comma 73 2 2" xfId="2066" xr:uid="{80E93069-3B19-405C-BFE7-2ADD07CD8504}"/>
    <cellStyle name="Comma 73 2 2 2" xfId="4580" xr:uid="{A6A59F23-6AD3-425C-BA7A-87827CA5D338}"/>
    <cellStyle name="Comma 73 2 3" xfId="2805" xr:uid="{77FE0DCB-1B09-4960-9F2A-CF13F4917024}"/>
    <cellStyle name="Comma 73 2 3 2" xfId="5311" xr:uid="{88A84963-D85B-4EAB-AEC2-E36D3CCB0780}"/>
    <cellStyle name="Comma 73 2 4" xfId="3846" xr:uid="{EA992F1D-D14E-4B23-AAEB-7B2DAD84BA3E}"/>
    <cellStyle name="Comma 73 3" xfId="1497" xr:uid="{00000000-0005-0000-0000-0000FC020000}"/>
    <cellStyle name="Comma 73 3 2" xfId="2234" xr:uid="{EE051142-99BE-4816-864E-72B27B2BCE03}"/>
    <cellStyle name="Comma 73 3 2 2" xfId="4748" xr:uid="{6C421727-2225-41E0-B46E-68237EC3070D}"/>
    <cellStyle name="Comma 73 3 3" xfId="2973" xr:uid="{8C42A7D2-3438-479B-A37F-21804F1EEDA6}"/>
    <cellStyle name="Comma 73 3 3 2" xfId="5479" xr:uid="{BF8B5AEB-30DE-4477-825C-25978AE07BAB}"/>
    <cellStyle name="Comma 73 3 4" xfId="4014" xr:uid="{2ECBA885-7535-4A35-903F-08E9361F7C48}"/>
    <cellStyle name="Comma 73 4" xfId="1689" xr:uid="{441BE34C-0BD4-4B7A-9452-100F594809AB}"/>
    <cellStyle name="Comma 73 4 2" xfId="4203" xr:uid="{93B673DA-8210-4AC0-B623-F7879CC7A28A}"/>
    <cellStyle name="Comma 73 5" xfId="2428" xr:uid="{9D0D5AF4-9A74-42F5-AE0F-DC514F41A462}"/>
    <cellStyle name="Comma 73 5 2" xfId="4934" xr:uid="{31AB9AA9-30DA-4CD8-92CC-555207D39F3F}"/>
    <cellStyle name="Comma 73 6" xfId="3469" xr:uid="{7A765EEB-6E68-4817-98DF-BEB8C1CCF869}"/>
    <cellStyle name="Comma 74" xfId="944" xr:uid="{00000000-0005-0000-0000-0000FD020000}"/>
    <cellStyle name="Comma 74 2" xfId="1330" xr:uid="{00000000-0005-0000-0000-0000FE020000}"/>
    <cellStyle name="Comma 74 2 2" xfId="2067" xr:uid="{99DE3739-00FB-45BF-B76A-DE8B81C241EE}"/>
    <cellStyle name="Comma 74 2 2 2" xfId="4581" xr:uid="{3D0CB3CC-03CE-4BC4-898C-B594E7FB87A7}"/>
    <cellStyle name="Comma 74 2 3" xfId="2806" xr:uid="{852748E7-CF79-4B4E-A67E-73C72C8B2637}"/>
    <cellStyle name="Comma 74 2 3 2" xfId="5312" xr:uid="{B847CD0D-369B-4E37-B907-1BB4DE0B83C0}"/>
    <cellStyle name="Comma 74 2 4" xfId="3847" xr:uid="{5C5711DD-CD49-4794-9446-3B626B560CE7}"/>
    <cellStyle name="Comma 74 3" xfId="1498" xr:uid="{00000000-0005-0000-0000-0000FF020000}"/>
    <cellStyle name="Comma 74 3 2" xfId="2235" xr:uid="{B375A1D3-4660-4043-9920-67006EEC98CB}"/>
    <cellStyle name="Comma 74 3 2 2" xfId="4749" xr:uid="{EAF88E36-5BE7-4DE9-BAD9-D08178777255}"/>
    <cellStyle name="Comma 74 3 3" xfId="2974" xr:uid="{30FC0A69-F990-4B2E-BB60-8BD26D98FBA0}"/>
    <cellStyle name="Comma 74 3 3 2" xfId="5480" xr:uid="{5C74DA75-732F-4C11-B253-ED98D6E503D6}"/>
    <cellStyle name="Comma 74 3 4" xfId="4015" xr:uid="{8A829D95-C252-4C79-8E78-977619339333}"/>
    <cellStyle name="Comma 74 4" xfId="1690" xr:uid="{73BE1B09-75F6-446D-AD2C-116F355116C7}"/>
    <cellStyle name="Comma 74 4 2" xfId="4204" xr:uid="{7DA4C97D-6189-438D-9EB7-0A789227194A}"/>
    <cellStyle name="Comma 74 5" xfId="2429" xr:uid="{B30A718F-AA99-4193-913A-D02370839D9B}"/>
    <cellStyle name="Comma 74 5 2" xfId="4935" xr:uid="{E488CFA5-84D7-4310-A604-E7574D4494C5}"/>
    <cellStyle name="Comma 74 6" xfId="3470" xr:uid="{69FD1E65-D8C5-498B-BE19-38925535D964}"/>
    <cellStyle name="Comma 75" xfId="946" xr:uid="{00000000-0005-0000-0000-000000030000}"/>
    <cellStyle name="Comma 75 2" xfId="1331" xr:uid="{00000000-0005-0000-0000-000001030000}"/>
    <cellStyle name="Comma 75 2 2" xfId="2068" xr:uid="{6CE549E3-0FB4-47AB-A5C2-F6ED1843AB76}"/>
    <cellStyle name="Comma 75 2 2 2" xfId="4582" xr:uid="{6342E9B4-9223-495F-AF91-6A04DCDC2679}"/>
    <cellStyle name="Comma 75 2 3" xfId="2807" xr:uid="{91301C07-2736-40CA-8FAE-0BAF1BA9EADD}"/>
    <cellStyle name="Comma 75 2 3 2" xfId="5313" xr:uid="{74524C9D-19B6-45AE-8F61-839A5A9E9371}"/>
    <cellStyle name="Comma 75 2 4" xfId="3848" xr:uid="{FBF1D587-6E54-4E42-82E7-17E49CBB77CF}"/>
    <cellStyle name="Comma 75 3" xfId="1499" xr:uid="{00000000-0005-0000-0000-000002030000}"/>
    <cellStyle name="Comma 75 3 2" xfId="2236" xr:uid="{D17254E3-93E9-464D-8CFF-6B0EFC1A0C6A}"/>
    <cellStyle name="Comma 75 3 2 2" xfId="4750" xr:uid="{F1FA587D-4F10-4350-868E-894B6C2488EB}"/>
    <cellStyle name="Comma 75 3 3" xfId="2975" xr:uid="{B71B5C16-1D2D-4DDE-8B3E-2F4D23575EF7}"/>
    <cellStyle name="Comma 75 3 3 2" xfId="5481" xr:uid="{ABE332A3-16B2-449E-989E-33A18B668801}"/>
    <cellStyle name="Comma 75 3 4" xfId="4016" xr:uid="{38A4BA1B-006A-48A7-B7E4-E35B1BA0A0F9}"/>
    <cellStyle name="Comma 75 4" xfId="1691" xr:uid="{834F9F48-B0DC-4B45-A8BF-E9ECE08DF4B0}"/>
    <cellStyle name="Comma 75 4 2" xfId="4205" xr:uid="{A9B903B8-2565-46B0-8B20-C319ABE8EA0E}"/>
    <cellStyle name="Comma 75 5" xfId="2430" xr:uid="{BDD73857-09F0-465F-B8D2-5B297F4CF9C7}"/>
    <cellStyle name="Comma 75 5 2" xfId="4936" xr:uid="{4FF6F334-1AF2-47EE-A18F-D9A08810848E}"/>
    <cellStyle name="Comma 75 6" xfId="3471" xr:uid="{50A6F77C-CAD1-4326-9B3A-24E9F98AA46F}"/>
    <cellStyle name="Comma 76" xfId="948" xr:uid="{00000000-0005-0000-0000-000003030000}"/>
    <cellStyle name="Comma 76 2" xfId="1332" xr:uid="{00000000-0005-0000-0000-000004030000}"/>
    <cellStyle name="Comma 76 2 2" xfId="2069" xr:uid="{1CAABC8A-9153-47CF-9AB7-62FF51E98C3A}"/>
    <cellStyle name="Comma 76 2 2 2" xfId="4583" xr:uid="{889F836F-E5A0-47BF-A9AA-3D8AACAB616D}"/>
    <cellStyle name="Comma 76 2 3" xfId="2808" xr:uid="{FCCB57CE-E499-4682-A2C9-15F397913BF0}"/>
    <cellStyle name="Comma 76 2 3 2" xfId="5314" xr:uid="{44740F2F-83D0-47C6-AB7C-5CBD4B3219F3}"/>
    <cellStyle name="Comma 76 2 4" xfId="3849" xr:uid="{783D8FAD-5C0F-47D3-8B04-482A5257C731}"/>
    <cellStyle name="Comma 76 3" xfId="1500" xr:uid="{00000000-0005-0000-0000-000005030000}"/>
    <cellStyle name="Comma 76 3 2" xfId="2237" xr:uid="{A2956FC4-9BF1-4018-80A1-DE6113609B3C}"/>
    <cellStyle name="Comma 76 3 2 2" xfId="4751" xr:uid="{7610CCF8-AB41-43B4-A7B8-62B389722923}"/>
    <cellStyle name="Comma 76 3 3" xfId="2976" xr:uid="{3195654E-152B-490F-977F-3F23B18ADE79}"/>
    <cellStyle name="Comma 76 3 3 2" xfId="5482" xr:uid="{F1C7F933-6FAC-4EF7-BC40-6C8E69CECFF0}"/>
    <cellStyle name="Comma 76 3 4" xfId="4017" xr:uid="{AF261F8C-B5F5-4709-A657-29E4AE9551AC}"/>
    <cellStyle name="Comma 76 4" xfId="1692" xr:uid="{5B8F3ED4-2E5C-4E0C-A0F4-2717A45AFA2B}"/>
    <cellStyle name="Comma 76 4 2" xfId="4206" xr:uid="{1B0D45EE-C60F-46EB-9236-816FF749AD83}"/>
    <cellStyle name="Comma 76 5" xfId="2431" xr:uid="{5138F3EA-152A-4B31-9832-D069A6F15289}"/>
    <cellStyle name="Comma 76 5 2" xfId="4937" xr:uid="{BBC7CBA9-2C31-4F40-9D7F-10B07AD4ED5E}"/>
    <cellStyle name="Comma 76 6" xfId="3472" xr:uid="{2B4D167E-B2AF-4856-89E4-242D749A19DB}"/>
    <cellStyle name="Comma 77" xfId="950" xr:uid="{00000000-0005-0000-0000-000006030000}"/>
    <cellStyle name="Comma 77 2" xfId="1333" xr:uid="{00000000-0005-0000-0000-000007030000}"/>
    <cellStyle name="Comma 77 2 2" xfId="2070" xr:uid="{0021BD58-BB29-448E-BC9C-0AB36B2B3B75}"/>
    <cellStyle name="Comma 77 2 2 2" xfId="4584" xr:uid="{24C93950-1661-4334-89D1-1528E1F19C4A}"/>
    <cellStyle name="Comma 77 2 3" xfId="2809" xr:uid="{C186E749-1649-4688-91EF-66680D1BC782}"/>
    <cellStyle name="Comma 77 2 3 2" xfId="5315" xr:uid="{E73DC386-0ABB-4BCB-87CA-6AF795730D2F}"/>
    <cellStyle name="Comma 77 2 4" xfId="3850" xr:uid="{3753F25C-3615-4FB3-A7AC-F59C2F1C639E}"/>
    <cellStyle name="Comma 77 3" xfId="1501" xr:uid="{00000000-0005-0000-0000-000008030000}"/>
    <cellStyle name="Comma 77 3 2" xfId="2238" xr:uid="{E432ED59-FB19-43AF-89F9-F0F5A027333F}"/>
    <cellStyle name="Comma 77 3 2 2" xfId="4752" xr:uid="{7A02179D-C51D-48B0-94CC-B9FE837E5D19}"/>
    <cellStyle name="Comma 77 3 3" xfId="2977" xr:uid="{8CCE17BB-254B-4289-827C-EFBAC1E53215}"/>
    <cellStyle name="Comma 77 3 3 2" xfId="5483" xr:uid="{12DFD872-3395-4913-BE1D-51A77472CE5A}"/>
    <cellStyle name="Comma 77 3 4" xfId="4018" xr:uid="{3E544D23-E720-463A-8D97-2247A7A30CF2}"/>
    <cellStyle name="Comma 77 4" xfId="1693" xr:uid="{A95B0053-927F-44FB-B5FC-BB6B5AE3E7DF}"/>
    <cellStyle name="Comma 77 4 2" xfId="4207" xr:uid="{75D423A6-F0C8-4EAB-A15A-EA8F13BFF6D3}"/>
    <cellStyle name="Comma 77 5" xfId="2432" xr:uid="{6EA4689C-8584-4A50-A328-ABE66DB51276}"/>
    <cellStyle name="Comma 77 5 2" xfId="4938" xr:uid="{18A1A6B8-1BA2-477F-836A-2E2FF6B68D8A}"/>
    <cellStyle name="Comma 77 6" xfId="3473" xr:uid="{F0EE8C31-F8A3-4CB8-BB43-14B68A1A8D6F}"/>
    <cellStyle name="Comma 78" xfId="952" xr:uid="{00000000-0005-0000-0000-000009030000}"/>
    <cellStyle name="Comma 78 2" xfId="1334" xr:uid="{00000000-0005-0000-0000-00000A030000}"/>
    <cellStyle name="Comma 78 2 2" xfId="2071" xr:uid="{3C45788F-6093-4A96-A7C6-350A1175EAC8}"/>
    <cellStyle name="Comma 78 2 2 2" xfId="4585" xr:uid="{5A30D1E1-DD9F-4D9C-8EC9-709ACD57BC04}"/>
    <cellStyle name="Comma 78 2 3" xfId="2810" xr:uid="{3F478CF1-032B-4674-9F28-08044B4DFFB5}"/>
    <cellStyle name="Comma 78 2 3 2" xfId="5316" xr:uid="{91B90CE5-2C38-4766-A72B-E47193B917A3}"/>
    <cellStyle name="Comma 78 2 4" xfId="3851" xr:uid="{F92BF283-8CDD-4AB1-9DBE-ABAC14CAD36D}"/>
    <cellStyle name="Comma 78 3" xfId="1502" xr:uid="{00000000-0005-0000-0000-00000B030000}"/>
    <cellStyle name="Comma 78 3 2" xfId="2239" xr:uid="{81B52BB2-DDD5-4B51-ADA3-CC2E78AF827A}"/>
    <cellStyle name="Comma 78 3 2 2" xfId="4753" xr:uid="{5BEB3B96-B2BC-4C53-A8BD-D73ABEFCA8C5}"/>
    <cellStyle name="Comma 78 3 3" xfId="2978" xr:uid="{0A7CDCD3-A226-4D0C-A8A8-4390265F92D5}"/>
    <cellStyle name="Comma 78 3 3 2" xfId="5484" xr:uid="{5AE4B65A-6351-43BD-9D55-93F372D5467F}"/>
    <cellStyle name="Comma 78 3 4" xfId="4019" xr:uid="{CB1A825D-8CDA-41A8-9AF4-9F513CBBC40F}"/>
    <cellStyle name="Comma 78 4" xfId="1694" xr:uid="{4C8C4901-12BF-4B33-8BB8-2DBC5493A0E1}"/>
    <cellStyle name="Comma 78 4 2" xfId="4208" xr:uid="{9E2C0174-CE05-43B2-9D2D-6CFAA7591057}"/>
    <cellStyle name="Comma 78 5" xfId="2433" xr:uid="{365BC05B-C262-4DA8-9CDE-81888CE628FD}"/>
    <cellStyle name="Comma 78 5 2" xfId="4939" xr:uid="{9082EBE2-7EB3-42DF-B589-84E076A191F3}"/>
    <cellStyle name="Comma 78 6" xfId="3474" xr:uid="{C700BFFB-CC04-49E8-83D6-45946CEF0F9A}"/>
    <cellStyle name="Comma 79" xfId="954" xr:uid="{00000000-0005-0000-0000-00000C030000}"/>
    <cellStyle name="Comma 79 2" xfId="1335" xr:uid="{00000000-0005-0000-0000-00000D030000}"/>
    <cellStyle name="Comma 79 2 2" xfId="2072" xr:uid="{013500B4-29F1-4AA6-9FA5-1D4C8CBF8D81}"/>
    <cellStyle name="Comma 79 2 2 2" xfId="4586" xr:uid="{085E8EEF-D4D8-4834-906D-66B8CB37E549}"/>
    <cellStyle name="Comma 79 2 3" xfId="2811" xr:uid="{5D15EF6F-ED5D-4FCC-94B9-AC440CC9296E}"/>
    <cellStyle name="Comma 79 2 3 2" xfId="5317" xr:uid="{0524456A-A8BE-4D13-858C-94913757DE82}"/>
    <cellStyle name="Comma 79 2 4" xfId="3852" xr:uid="{5BA7C6F4-77C0-4A91-AB12-A0DD49A5FE52}"/>
    <cellStyle name="Comma 79 3" xfId="1503" xr:uid="{00000000-0005-0000-0000-00000E030000}"/>
    <cellStyle name="Comma 79 3 2" xfId="2240" xr:uid="{1865A517-C412-4727-A2D0-300BAB1277A1}"/>
    <cellStyle name="Comma 79 3 2 2" xfId="4754" xr:uid="{7A841854-F199-4FDF-8851-7C6FE6A9C705}"/>
    <cellStyle name="Comma 79 3 3" xfId="2979" xr:uid="{4FF649E9-C166-4218-AEAC-B4720CD1429E}"/>
    <cellStyle name="Comma 79 3 3 2" xfId="5485" xr:uid="{761524B2-1E45-4388-B186-40A84AD12D4C}"/>
    <cellStyle name="Comma 79 3 4" xfId="4020" xr:uid="{699A2A15-B0C6-4B59-91D4-A3FD494A71A7}"/>
    <cellStyle name="Comma 79 4" xfId="1695" xr:uid="{DC7DF860-F8F1-4CBF-883F-69A6C17D211F}"/>
    <cellStyle name="Comma 79 4 2" xfId="4209" xr:uid="{29ACCAF6-34D6-43F1-AA3C-4E6B1D64BA11}"/>
    <cellStyle name="Comma 79 5" xfId="2434" xr:uid="{5299AA87-E65D-4DA4-81EA-0FEFAB49D27B}"/>
    <cellStyle name="Comma 79 5 2" xfId="4940" xr:uid="{8EB45ED9-64F5-4361-AFA9-3F21F8E303D1}"/>
    <cellStyle name="Comma 79 6" xfId="3475" xr:uid="{639556F8-45A7-4313-8D2D-5BD7CF6DA1D9}"/>
    <cellStyle name="Comma 8" xfId="141" xr:uid="{00000000-0005-0000-0000-00000F030000}"/>
    <cellStyle name="Comma 8 2" xfId="142" xr:uid="{00000000-0005-0000-0000-000010030000}"/>
    <cellStyle name="Comma 8 2 2" xfId="867" xr:uid="{00000000-0005-0000-0000-000011030000}"/>
    <cellStyle name="Comma 8 2 2 2" xfId="1270" xr:uid="{00000000-0005-0000-0000-000012030000}"/>
    <cellStyle name="Comma 8 2 2 2 2" xfId="2007" xr:uid="{F6AA556C-25E8-4B74-AF1C-61912193843F}"/>
    <cellStyle name="Comma 8 2 2 2 2 2" xfId="4521" xr:uid="{30ECE85A-D6A9-4099-96CF-C9E910CE1934}"/>
    <cellStyle name="Comma 8 2 2 2 3" xfId="2746" xr:uid="{D8B29234-25EA-46C0-80DF-B576DD53FD3D}"/>
    <cellStyle name="Comma 8 2 2 2 3 2" xfId="5252" xr:uid="{22C25CAE-3961-4BFA-8856-167EF75DF51D}"/>
    <cellStyle name="Comma 8 2 2 2 4" xfId="3787" xr:uid="{513BBF96-A294-4704-B6F6-43F868F3269C}"/>
    <cellStyle name="Comma 8 2 2 3" xfId="1438" xr:uid="{00000000-0005-0000-0000-000013030000}"/>
    <cellStyle name="Comma 8 2 2 3 2" xfId="2175" xr:uid="{C0A7368C-A25B-4C59-9F32-179C124E6052}"/>
    <cellStyle name="Comma 8 2 2 3 2 2" xfId="4689" xr:uid="{626694CA-8B4A-42AC-83B5-EED16FB4DC1F}"/>
    <cellStyle name="Comma 8 2 2 3 3" xfId="2914" xr:uid="{DF3F15A9-1532-4AB4-94B8-58684F53D7EC}"/>
    <cellStyle name="Comma 8 2 2 3 3 2" xfId="5420" xr:uid="{609AE05F-DA01-4669-BB67-274AC6582853}"/>
    <cellStyle name="Comma 8 2 2 3 4" xfId="3955" xr:uid="{ED1DB2E4-B1CC-4D6C-AE22-CF91D07D6A01}"/>
    <cellStyle name="Comma 8 2 2 4" xfId="1630" xr:uid="{DDCA5DFA-4EAC-41F5-972F-DC1A64BEEB3E}"/>
    <cellStyle name="Comma 8 2 2 4 2" xfId="4144" xr:uid="{6CC388C6-1528-4B36-A0C6-431A4B197705}"/>
    <cellStyle name="Comma 8 2 2 5" xfId="2369" xr:uid="{1EBDBE45-A562-483C-A80F-2A3C7508BEDD}"/>
    <cellStyle name="Comma 8 2 2 5 2" xfId="4875" xr:uid="{0AB404BE-7E3C-475A-8EEE-9F515BD8641F}"/>
    <cellStyle name="Comma 8 2 2 6" xfId="3410" xr:uid="{78838E4D-ECE1-4CBF-9926-644EBB385C66}"/>
    <cellStyle name="Comma 8 2 2 7" xfId="5629" xr:uid="{7CAC270B-EF6D-4C6F-B0E9-8E7D17A52E9D}"/>
    <cellStyle name="Comma 8 2 3" xfId="3042" xr:uid="{8FF609DE-7D8E-475E-9965-41649BC3F53C}"/>
    <cellStyle name="Comma 8 3" xfId="825" xr:uid="{00000000-0005-0000-0000-000014030000}"/>
    <cellStyle name="Comma 8 3 2" xfId="1228" xr:uid="{00000000-0005-0000-0000-000015030000}"/>
    <cellStyle name="Comma 8 3 2 2" xfId="1965" xr:uid="{7586DC56-5C2F-419C-8D05-80B42C7BCC51}"/>
    <cellStyle name="Comma 8 3 2 2 2" xfId="4479" xr:uid="{77CAFE14-2CDE-4D4B-87B0-2A3600236C52}"/>
    <cellStyle name="Comma 8 3 2 3" xfId="2704" xr:uid="{FD8EDA5C-F0A9-476F-94D0-D37BC101BEE6}"/>
    <cellStyle name="Comma 8 3 2 3 2" xfId="5210" xr:uid="{971743DB-3D6F-4C05-A7A1-DBFE8D62514E}"/>
    <cellStyle name="Comma 8 3 2 4" xfId="3745" xr:uid="{D39D2B1A-2C93-4858-B247-8277D03BE944}"/>
    <cellStyle name="Comma 8 3 3" xfId="1396" xr:uid="{00000000-0005-0000-0000-000016030000}"/>
    <cellStyle name="Comma 8 3 3 2" xfId="2133" xr:uid="{2D76B8D9-3352-4876-919B-AE20123355F3}"/>
    <cellStyle name="Comma 8 3 3 2 2" xfId="4647" xr:uid="{F869ABD2-8D08-48FA-9C5B-2B0DEF3671ED}"/>
    <cellStyle name="Comma 8 3 3 3" xfId="2872" xr:uid="{D241C25A-3FFA-4BD9-B2BC-97F89188CA6D}"/>
    <cellStyle name="Comma 8 3 3 3 2" xfId="5378" xr:uid="{A40A10E2-D31D-4DC2-A4B9-9D35D5154BFD}"/>
    <cellStyle name="Comma 8 3 3 4" xfId="3913" xr:uid="{FCA23C8E-27D4-47FD-B4DC-8DEFBA8CACE9}"/>
    <cellStyle name="Comma 8 3 4" xfId="1588" xr:uid="{6B7F17D9-4149-4F2E-A9A1-D3B766A1ED0B}"/>
    <cellStyle name="Comma 8 3 4 2" xfId="4102" xr:uid="{9DE425AD-1A63-4AD8-B4C8-3ABC1A2F9D59}"/>
    <cellStyle name="Comma 8 3 5" xfId="2327" xr:uid="{56A049B2-2D5A-4605-B6B2-E9BE1CEF29C3}"/>
    <cellStyle name="Comma 8 3 5 2" xfId="4833" xr:uid="{FD5D6241-1A59-4A91-A50D-6CE16BECA231}"/>
    <cellStyle name="Comma 8 3 6" xfId="3368" xr:uid="{02EA40B6-085B-4C5D-82CD-2E89BD963B92}"/>
    <cellStyle name="Comma 8 3 7" xfId="5530" xr:uid="{F36C9DC8-DB12-4B39-A95D-13E438BD6225}"/>
    <cellStyle name="Comma 8 4" xfId="3041" xr:uid="{2020D2F8-E965-440B-8FAB-DF0DD4651B02}"/>
    <cellStyle name="Comma 80" xfId="956" xr:uid="{00000000-0005-0000-0000-000017030000}"/>
    <cellStyle name="Comma 80 2" xfId="1336" xr:uid="{00000000-0005-0000-0000-000018030000}"/>
    <cellStyle name="Comma 80 2 2" xfId="2073" xr:uid="{7B38801C-66A4-43FB-B531-F5B03084D96C}"/>
    <cellStyle name="Comma 80 2 2 2" xfId="4587" xr:uid="{9EED0415-8FCD-46D0-8E3B-A9F9C5D6FEAD}"/>
    <cellStyle name="Comma 80 2 3" xfId="2812" xr:uid="{F6F80C87-EA62-4E5D-BD14-39BF72A6FF71}"/>
    <cellStyle name="Comma 80 2 3 2" xfId="5318" xr:uid="{0E217075-E020-4FDA-8942-3F976B2F4F3A}"/>
    <cellStyle name="Comma 80 2 4" xfId="3853" xr:uid="{F697254F-FB16-46A0-9A5E-6FB61F3D2592}"/>
    <cellStyle name="Comma 80 3" xfId="1504" xr:uid="{00000000-0005-0000-0000-000019030000}"/>
    <cellStyle name="Comma 80 3 2" xfId="2241" xr:uid="{9C74366A-E75E-4380-912B-5D8B5D9E3241}"/>
    <cellStyle name="Comma 80 3 2 2" xfId="4755" xr:uid="{4DCD4AFC-DAC0-4973-B911-9A3922BB4E74}"/>
    <cellStyle name="Comma 80 3 3" xfId="2980" xr:uid="{E4015B1D-5655-4448-8C2B-387AB8CE920E}"/>
    <cellStyle name="Comma 80 3 3 2" xfId="5486" xr:uid="{92DE447F-A581-4CEF-8850-6203BF3F4685}"/>
    <cellStyle name="Comma 80 3 4" xfId="4021" xr:uid="{C2FFE01A-1062-412D-A147-A184D5176E92}"/>
    <cellStyle name="Comma 80 4" xfId="1696" xr:uid="{4E5A0716-10AC-4BBA-B84A-A238CB384399}"/>
    <cellStyle name="Comma 80 4 2" xfId="4210" xr:uid="{CCCFB56B-91D7-4B49-8398-5E4F3A401294}"/>
    <cellStyle name="Comma 80 5" xfId="2435" xr:uid="{3F073AC2-61B3-4074-B48F-5A2423120CED}"/>
    <cellStyle name="Comma 80 5 2" xfId="4941" xr:uid="{F6AC9EEB-76BA-45ED-B089-B3DCD8ECD652}"/>
    <cellStyle name="Comma 80 6" xfId="3476" xr:uid="{C523A568-D711-4116-9576-28AD0F22E62F}"/>
    <cellStyle name="Comma 81" xfId="958" xr:uid="{00000000-0005-0000-0000-00001A030000}"/>
    <cellStyle name="Comma 81 2" xfId="1337" xr:uid="{00000000-0005-0000-0000-00001B030000}"/>
    <cellStyle name="Comma 81 2 2" xfId="2074" xr:uid="{E387AF80-4D99-48ED-9BC6-C96C24F30F65}"/>
    <cellStyle name="Comma 81 2 2 2" xfId="4588" xr:uid="{4885BDC8-1514-40C6-B042-15E596759862}"/>
    <cellStyle name="Comma 81 2 3" xfId="2813" xr:uid="{DDBE30A3-B554-4905-ACD5-C38DA98EF68D}"/>
    <cellStyle name="Comma 81 2 3 2" xfId="5319" xr:uid="{2401D2DF-D998-4F09-A5C5-6AA7F58BF05D}"/>
    <cellStyle name="Comma 81 2 4" xfId="3854" xr:uid="{6C01C478-FB91-4691-B04D-E120A9DF17E2}"/>
    <cellStyle name="Comma 81 3" xfId="1505" xr:uid="{00000000-0005-0000-0000-00001C030000}"/>
    <cellStyle name="Comma 81 3 2" xfId="2242" xr:uid="{88C9CF04-743D-4375-B915-72EC5A94AD40}"/>
    <cellStyle name="Comma 81 3 2 2" xfId="4756" xr:uid="{A450B212-D9FA-4DA6-9C86-BEB8E961F90C}"/>
    <cellStyle name="Comma 81 3 3" xfId="2981" xr:uid="{FFBD8A84-6C90-429F-BEB0-A82B66AD8A45}"/>
    <cellStyle name="Comma 81 3 3 2" xfId="5487" xr:uid="{A5D7CCF2-9E8F-4E48-8B13-C01B758179F3}"/>
    <cellStyle name="Comma 81 3 4" xfId="4022" xr:uid="{D35395C0-BDF5-44AB-881B-FD6838FECD9D}"/>
    <cellStyle name="Comma 81 4" xfId="1697" xr:uid="{1C12CE8B-60E3-462B-81C0-996F0BAB17D8}"/>
    <cellStyle name="Comma 81 4 2" xfId="4211" xr:uid="{E68C7431-1B32-4C8F-8255-1ED2BDD51D5D}"/>
    <cellStyle name="Comma 81 5" xfId="2436" xr:uid="{C5DCD748-6CF2-4E59-863A-4EA70F17AEB3}"/>
    <cellStyle name="Comma 81 5 2" xfId="4942" xr:uid="{8607F0F5-893B-47AD-B260-A197BC052F0A}"/>
    <cellStyle name="Comma 81 6" xfId="3477" xr:uid="{00A55B8A-8085-456E-83A0-32E7984EDC73}"/>
    <cellStyle name="Comma 82" xfId="960" xr:uid="{00000000-0005-0000-0000-00001D030000}"/>
    <cellStyle name="Comma 82 2" xfId="1338" xr:uid="{00000000-0005-0000-0000-00001E030000}"/>
    <cellStyle name="Comma 82 2 2" xfId="2075" xr:uid="{A9B1A8F2-778E-4E19-B8C2-095EF9FE3E9F}"/>
    <cellStyle name="Comma 82 2 2 2" xfId="4589" xr:uid="{4D289DC1-965B-409D-8D17-EB4050F06BCE}"/>
    <cellStyle name="Comma 82 2 3" xfId="2814" xr:uid="{01E3EF0A-354A-4C8B-ACAE-68CBFD55D2B4}"/>
    <cellStyle name="Comma 82 2 3 2" xfId="5320" xr:uid="{09B41457-A1C4-49A6-8086-FA265FF10F8A}"/>
    <cellStyle name="Comma 82 2 4" xfId="3855" xr:uid="{19859305-2391-4371-8E93-0CEDD690A9A1}"/>
    <cellStyle name="Comma 82 3" xfId="1506" xr:uid="{00000000-0005-0000-0000-00001F030000}"/>
    <cellStyle name="Comma 82 3 2" xfId="2243" xr:uid="{BE1FB88E-73AB-416E-9F28-540331F3E422}"/>
    <cellStyle name="Comma 82 3 2 2" xfId="4757" xr:uid="{4B4FF5EC-4C81-45A7-99E0-935A93A51C34}"/>
    <cellStyle name="Comma 82 3 3" xfId="2982" xr:uid="{C9729DD9-C390-49E6-918B-FE156B6522B9}"/>
    <cellStyle name="Comma 82 3 3 2" xfId="5488" xr:uid="{4408B8CB-90E1-4559-9CBE-2966989CB369}"/>
    <cellStyle name="Comma 82 3 4" xfId="4023" xr:uid="{08340494-EF58-4873-B455-CA4123AA8831}"/>
    <cellStyle name="Comma 82 4" xfId="1698" xr:uid="{3AD4134B-5D74-4FC9-89ED-49AD1E4F7B52}"/>
    <cellStyle name="Comma 82 4 2" xfId="4212" xr:uid="{3DC036E5-3D31-47AE-925C-8BB42C17939F}"/>
    <cellStyle name="Comma 82 5" xfId="2437" xr:uid="{39264A84-2DE5-433B-8456-545606EDEB85}"/>
    <cellStyle name="Comma 82 5 2" xfId="4943" xr:uid="{C76FDA2C-0A1F-4971-A62D-5C05459E6422}"/>
    <cellStyle name="Comma 82 6" xfId="3478" xr:uid="{107FF994-0665-4FC2-84EB-F10690E0D25E}"/>
    <cellStyle name="Comma 83" xfId="962" xr:uid="{00000000-0005-0000-0000-000020030000}"/>
    <cellStyle name="Comma 83 2" xfId="1339" xr:uid="{00000000-0005-0000-0000-000021030000}"/>
    <cellStyle name="Comma 83 2 2" xfId="2076" xr:uid="{0813B551-A362-4F24-8498-BB52A1E63C39}"/>
    <cellStyle name="Comma 83 2 2 2" xfId="4590" xr:uid="{43D4649B-930C-4F8F-8EF8-27EA7008D034}"/>
    <cellStyle name="Comma 83 2 3" xfId="2815" xr:uid="{6088CC43-2E18-4857-9016-A3448031CB1C}"/>
    <cellStyle name="Comma 83 2 3 2" xfId="5321" xr:uid="{87DEE64B-33A7-41F4-8B75-38C4ABB466AA}"/>
    <cellStyle name="Comma 83 2 4" xfId="3856" xr:uid="{CFB7642F-2B1E-4705-A2FB-BA64791D8C24}"/>
    <cellStyle name="Comma 83 3" xfId="1507" xr:uid="{00000000-0005-0000-0000-000022030000}"/>
    <cellStyle name="Comma 83 3 2" xfId="2244" xr:uid="{35ACE73E-A666-4C94-A0C4-E6CE27FD6FCD}"/>
    <cellStyle name="Comma 83 3 2 2" xfId="4758" xr:uid="{232D08A4-1416-4D54-B8FC-B40FD393CEA3}"/>
    <cellStyle name="Comma 83 3 3" xfId="2983" xr:uid="{0A2DE23A-A11F-47BD-8F47-1AE812E167E3}"/>
    <cellStyle name="Comma 83 3 3 2" xfId="5489" xr:uid="{71539CD5-9C2E-43BE-9E6E-FE1ACFF6C0B7}"/>
    <cellStyle name="Comma 83 3 4" xfId="4024" xr:uid="{57D842A8-175A-4D5D-A4E4-E870FF67436E}"/>
    <cellStyle name="Comma 83 4" xfId="1699" xr:uid="{ECC08420-BAD3-48E0-9991-788518E25B63}"/>
    <cellStyle name="Comma 83 4 2" xfId="4213" xr:uid="{F24AC11A-10B5-42AC-82F3-BC0E6F51B2E3}"/>
    <cellStyle name="Comma 83 5" xfId="2438" xr:uid="{CBED4600-6F2C-4959-B018-7D52BF9826BB}"/>
    <cellStyle name="Comma 83 5 2" xfId="4944" xr:uid="{FE2BB8A0-10CC-4A5D-8319-4942F1E2077A}"/>
    <cellStyle name="Comma 83 6" xfId="3479" xr:uid="{1B3795C7-1B0A-4A1A-A717-8D65700EF3DF}"/>
    <cellStyle name="Comma 84" xfId="963" xr:uid="{00000000-0005-0000-0000-000023030000}"/>
    <cellStyle name="Comma 84 2" xfId="1700" xr:uid="{9D95E736-6800-456E-9B87-8E43D0DCA81C}"/>
    <cellStyle name="Comma 84 2 2" xfId="4214" xr:uid="{4C04663E-697F-44B2-8474-9C7EB2A93C86}"/>
    <cellStyle name="Comma 84 3" xfId="2439" xr:uid="{695682B5-DE05-41B9-88E5-17D3304AAB40}"/>
    <cellStyle name="Comma 84 3 2" xfId="4945" xr:uid="{6F535370-7EC2-4915-9FC3-22B1E5EAB9EC}"/>
    <cellStyle name="Comma 84 4" xfId="3480" xr:uid="{A98EC26B-EF0F-4F7E-B563-2E1047527A01}"/>
    <cellStyle name="Comma 85" xfId="966" xr:uid="{00000000-0005-0000-0000-000024030000}"/>
    <cellStyle name="Comma 85 2" xfId="1703" xr:uid="{428D834C-4094-496C-B53E-03FF90A11D6E}"/>
    <cellStyle name="Comma 85 2 2" xfId="4217" xr:uid="{FE085593-6EDC-49E5-AD5D-DF26852C868D}"/>
    <cellStyle name="Comma 85 3" xfId="2442" xr:uid="{F5A00611-035C-41FE-8BE0-F50EC26971EA}"/>
    <cellStyle name="Comma 85 3 2" xfId="4948" xr:uid="{EB772365-90D9-40A4-9361-B5D40128EB9E}"/>
    <cellStyle name="Comma 85 4" xfId="3483" xr:uid="{479AA52B-A22A-4BFD-B180-E81A7B447D62}"/>
    <cellStyle name="Comma 86" xfId="1340" xr:uid="{00000000-0005-0000-0000-000025030000}"/>
    <cellStyle name="Comma 86 2" xfId="2077" xr:uid="{24587E4E-0F44-43C3-A49C-4996E0F2817B}"/>
    <cellStyle name="Comma 86 2 2" xfId="4591" xr:uid="{68053065-2C82-4DD6-8C66-2F07662BC08A}"/>
    <cellStyle name="Comma 86 3" xfId="2816" xr:uid="{26CF705F-1101-4AA2-A94F-5BC91D510E23}"/>
    <cellStyle name="Comma 86 3 2" xfId="5322" xr:uid="{54CC6A51-47E4-4998-A2E1-D3D81B9EFE69}"/>
    <cellStyle name="Comma 86 4" xfId="3857" xr:uid="{E687954E-FFA2-47CA-BE26-A2BF356F3E3B}"/>
    <cellStyle name="Comma 87" xfId="1509" xr:uid="{00000000-0005-0000-0000-000026030000}"/>
    <cellStyle name="Comma 87 2" xfId="2245" xr:uid="{FD9952D1-AE7A-474D-AF4B-4A989C0C62C3}"/>
    <cellStyle name="Comma 87 2 2" xfId="4759" xr:uid="{44E17948-A442-4C78-8F3A-4CCFE7491C74}"/>
    <cellStyle name="Comma 87 3" xfId="2984" xr:uid="{6A370D59-0DC5-4A7C-810E-DA597C875DA7}"/>
    <cellStyle name="Comma 87 3 2" xfId="5490" xr:uid="{DC1E2FCD-1E33-4DD8-84E3-D99A5CE9D1CE}"/>
    <cellStyle name="Comma 87 4" xfId="4025" xr:uid="{8B961F98-AB2F-4EA8-B226-E9EA7AAE4D6D}"/>
    <cellStyle name="Comma 88" xfId="1510" xr:uid="{00000000-0005-0000-0000-000027030000}"/>
    <cellStyle name="Comma 88 2" xfId="2246" xr:uid="{1B01E6D9-DF44-417A-9EED-5293BFFBE01D}"/>
    <cellStyle name="Comma 88 2 2" xfId="4760" xr:uid="{88BBE06D-737E-4886-95DA-F8A45D99361E}"/>
    <cellStyle name="Comma 88 3" xfId="2985" xr:uid="{50EE1611-7408-4511-A80A-48DD99B757F6}"/>
    <cellStyle name="Comma 88 3 2" xfId="5491" xr:uid="{412DDF19-3078-444D-9B4D-E2BB581A7324}"/>
    <cellStyle name="Comma 88 4" xfId="4026" xr:uid="{F2FC9577-37DF-4991-9795-1E94A3E898F2}"/>
    <cellStyle name="Comma 89" xfId="1513" xr:uid="{00000000-0005-0000-0000-000028030000}"/>
    <cellStyle name="Comma 89 2" xfId="2248" xr:uid="{39638769-006D-4F6B-B4D2-8FC941E1A428}"/>
    <cellStyle name="Comma 89 2 2" xfId="4762" xr:uid="{BF18AE7B-D904-4B34-9F61-0E00C4A491FF}"/>
    <cellStyle name="Comma 89 3" xfId="2987" xr:uid="{4ACD3C18-76E3-4C68-A4CA-C2F7271E4CD4}"/>
    <cellStyle name="Comma 89 3 2" xfId="5493" xr:uid="{4CE637B7-8B45-4E32-9AA1-073BD423CA5F}"/>
    <cellStyle name="Comma 89 4" xfId="4028" xr:uid="{ADEFC024-02F1-41C1-8A8E-EC498D3AB245}"/>
    <cellStyle name="Comma 9" xfId="69" xr:uid="{00000000-0005-0000-0000-000029030000}"/>
    <cellStyle name="Comma 9 2" xfId="143" xr:uid="{00000000-0005-0000-0000-00002A030000}"/>
    <cellStyle name="Comma 9 2 2" xfId="868" xr:uid="{00000000-0005-0000-0000-00002B030000}"/>
    <cellStyle name="Comma 9 2 2 2" xfId="1271" xr:uid="{00000000-0005-0000-0000-00002C030000}"/>
    <cellStyle name="Comma 9 2 2 2 2" xfId="2008" xr:uid="{AAE3CF62-C991-4B63-B3A0-A7F014735C13}"/>
    <cellStyle name="Comma 9 2 2 2 2 2" xfId="4522" xr:uid="{211DC79E-52A5-406D-B16C-C942329DC290}"/>
    <cellStyle name="Comma 9 2 2 2 3" xfId="2747" xr:uid="{B99D138C-B2EB-4234-A751-3B3AFC3A436D}"/>
    <cellStyle name="Comma 9 2 2 2 3 2" xfId="5253" xr:uid="{05E370A7-ECA2-41B8-A0A5-C6B516A7FDDB}"/>
    <cellStyle name="Comma 9 2 2 2 4" xfId="3788" xr:uid="{71DF9603-C2F9-478E-8352-78991A72DFB3}"/>
    <cellStyle name="Comma 9 2 2 3" xfId="1439" xr:uid="{00000000-0005-0000-0000-00002D030000}"/>
    <cellStyle name="Comma 9 2 2 3 2" xfId="2176" xr:uid="{91FF3B80-6288-407D-AC3F-E614673C38C9}"/>
    <cellStyle name="Comma 9 2 2 3 2 2" xfId="4690" xr:uid="{683D643C-5BF3-49C3-BACD-3008ECA1FE87}"/>
    <cellStyle name="Comma 9 2 2 3 3" xfId="2915" xr:uid="{B559190B-7A99-4DDE-8EE0-3AFD290A2981}"/>
    <cellStyle name="Comma 9 2 2 3 3 2" xfId="5421" xr:uid="{223EDA47-638B-48D1-B8DC-24C45F001A8E}"/>
    <cellStyle name="Comma 9 2 2 3 4" xfId="3956" xr:uid="{D020974E-DF8C-45F2-9DFD-E8F2AEEC42FD}"/>
    <cellStyle name="Comma 9 2 2 4" xfId="1631" xr:uid="{FD2E22A6-0089-40A3-9D47-10165D3278A5}"/>
    <cellStyle name="Comma 9 2 2 4 2" xfId="4145" xr:uid="{5C45970B-78BE-4264-94D8-35CA31FEAF04}"/>
    <cellStyle name="Comma 9 2 2 5" xfId="2370" xr:uid="{8A8CFAA1-1C4C-4E2A-83A4-289A60F797BF}"/>
    <cellStyle name="Comma 9 2 2 5 2" xfId="4876" xr:uid="{EA72CF26-E3E0-4D0A-A14B-26D5811D96C2}"/>
    <cellStyle name="Comma 9 2 2 6" xfId="3411" xr:uid="{B927E513-5274-4B2C-A8A5-34FA5436772C}"/>
    <cellStyle name="Comma 9 2 2 7" xfId="5630" xr:uid="{11042FFF-EECA-409D-86C2-BFB827177D76}"/>
    <cellStyle name="Comma 9 2 3" xfId="3043" xr:uid="{1E5696BA-1068-450A-B3F6-D2B8FABAEB40}"/>
    <cellStyle name="Comma 9 3" xfId="826" xr:uid="{00000000-0005-0000-0000-00002E030000}"/>
    <cellStyle name="Comma 9 3 2" xfId="1229" xr:uid="{00000000-0005-0000-0000-00002F030000}"/>
    <cellStyle name="Comma 9 3 2 2" xfId="1966" xr:uid="{923F851F-0993-4406-BF19-DF0E00BDADE2}"/>
    <cellStyle name="Comma 9 3 2 2 2" xfId="4480" xr:uid="{4E056F59-0BC6-40D9-BD5A-C1733E921FF1}"/>
    <cellStyle name="Comma 9 3 2 3" xfId="2705" xr:uid="{27D0789B-69FC-4E13-B899-CF52E8D9875E}"/>
    <cellStyle name="Comma 9 3 2 3 2" xfId="5211" xr:uid="{57FE3172-FCCA-4FF2-9EFF-FB09118BE11D}"/>
    <cellStyle name="Comma 9 3 2 4" xfId="3746" xr:uid="{C3D838F7-7EC3-4F01-906B-C81E918E62BB}"/>
    <cellStyle name="Comma 9 3 3" xfId="1397" xr:uid="{00000000-0005-0000-0000-000030030000}"/>
    <cellStyle name="Comma 9 3 3 2" xfId="2134" xr:uid="{508BC825-8744-41E6-AC04-7C99B08B1417}"/>
    <cellStyle name="Comma 9 3 3 2 2" xfId="4648" xr:uid="{1E9D2A7E-C368-4EA3-A7CE-264E6860193B}"/>
    <cellStyle name="Comma 9 3 3 3" xfId="2873" xr:uid="{8D5D7F31-2A9D-4F5D-878B-9B6F1FC49D24}"/>
    <cellStyle name="Comma 9 3 3 3 2" xfId="5379" xr:uid="{6F7641B5-2188-4696-98A6-4D49E56CBAEC}"/>
    <cellStyle name="Comma 9 3 3 4" xfId="3914" xr:uid="{075C1A23-07D7-4B3A-AFA3-D78E90A3C019}"/>
    <cellStyle name="Comma 9 3 4" xfId="1589" xr:uid="{8C398D23-5E6E-4AC6-9BBD-4ADEE6C463AA}"/>
    <cellStyle name="Comma 9 3 4 2" xfId="4103" xr:uid="{7765FDBD-27FC-4022-9D5F-D8309C3222AB}"/>
    <cellStyle name="Comma 9 3 5" xfId="2328" xr:uid="{B1783D76-31D2-4B6F-A6BD-FB500842CF21}"/>
    <cellStyle name="Comma 9 3 5 2" xfId="4834" xr:uid="{E9A43675-F437-423D-9A10-7D3C349F879E}"/>
    <cellStyle name="Comma 9 3 6" xfId="3369" xr:uid="{E1E32020-15F7-4584-A391-D8D66F30C91B}"/>
    <cellStyle name="Comma 9 3 7" xfId="5533" xr:uid="{B015E041-BC08-4732-82BE-965B164A446A}"/>
    <cellStyle name="Comma 9 4" xfId="3007" xr:uid="{7F0ED964-52ED-4F36-984B-CC28CA2ED737}"/>
    <cellStyle name="Comma 90" xfId="59" xr:uid="{00000000-0005-0000-0000-000031030000}"/>
    <cellStyle name="Comma 90 2" xfId="2251" xr:uid="{60B9A581-760E-4CC4-8441-90C99BDC9290}"/>
    <cellStyle name="Comma 90 2 2" xfId="4764" xr:uid="{B6D205AF-0EE9-45F6-B902-55E774C80BDC}"/>
    <cellStyle name="Comma 90 3" xfId="2988" xr:uid="{95DFB4B3-BC4F-4A25-BB27-2119DDB68F11}"/>
    <cellStyle name="Comma 90 3 2" xfId="5494" xr:uid="{4FF731AE-BAE6-43FD-B2B5-AD500277D5E5}"/>
    <cellStyle name="Comma 90 4" xfId="3000" xr:uid="{8CDEE38C-8AEB-4601-9FA6-576A37DCB507}"/>
    <cellStyle name="Comma 91" xfId="504" xr:uid="{00000000-0005-0000-0000-000032030000}"/>
    <cellStyle name="Comma 91 2" xfId="2254" xr:uid="{D7036C4D-4378-44BF-A25D-66ABBCF0F85A}"/>
    <cellStyle name="Comma 91 2 2" xfId="4766" xr:uid="{51B8F96F-08C1-4779-B03C-95B226E72CF5}"/>
    <cellStyle name="Comma 91 3" xfId="2990" xr:uid="{251822DF-420B-4637-9AF2-0A0D71A42A95}"/>
    <cellStyle name="Comma 91 3 2" xfId="5496" xr:uid="{CC6EB49D-A0EA-45E4-A6D1-431DCE2C8847}"/>
    <cellStyle name="Comma 91 4" xfId="3081" xr:uid="{8D7894B0-B2D1-42A2-B6B0-1C5AD4C7D434}"/>
    <cellStyle name="Comma 92" xfId="1525" xr:uid="{00000000-0005-0000-0000-000033030000}"/>
    <cellStyle name="Comma 92 2" xfId="2256" xr:uid="{08F942C0-10FB-4722-B2D2-C3F65CFD9AAB}"/>
    <cellStyle name="Comma 92 2 2" xfId="4767" xr:uid="{0D7F2B30-4BEB-49B4-B7AE-D8A835DC5314}"/>
    <cellStyle name="Comma 92 3" xfId="2991" xr:uid="{DDC8CAB2-B85D-40D6-B3FF-384BD6C0EF9D}"/>
    <cellStyle name="Comma 92 3 2" xfId="5497" xr:uid="{CFF33C7E-39C3-41EE-A5CA-39BFFC3D5D30}"/>
    <cellStyle name="Comma 92 4" xfId="4039" xr:uid="{F1AA9592-E49A-4DB7-96BE-1CE2BF5C5456}"/>
    <cellStyle name="Comma 93" xfId="1530" xr:uid="{00000000-0005-0000-0000-000034030000}"/>
    <cellStyle name="Comma 93 2" xfId="2258" xr:uid="{2550685A-974E-4153-96C0-AB0A92326F38}"/>
    <cellStyle name="Comma 93 2 2" xfId="4768" xr:uid="{F31B23B3-AC56-48DE-A8C6-4F014E9AD4C4}"/>
    <cellStyle name="Comma 93 3" xfId="2992" xr:uid="{1B5D843F-725E-4E2C-90B0-A0A77395831C}"/>
    <cellStyle name="Comma 93 3 2" xfId="5498" xr:uid="{45449F60-A5F5-4E97-9C1D-69E24E345D8A}"/>
    <cellStyle name="Comma 93 4" xfId="4044" xr:uid="{4CAB05D6-3B7C-4C87-BAE2-545A2691FEA7}"/>
    <cellStyle name="Comma 94" xfId="1516" xr:uid="{00000000-0005-0000-0000-000035030000}"/>
    <cellStyle name="Comma 94 2" xfId="2260" xr:uid="{D13C8CC3-4E07-487E-AD50-259A2F141F5E}"/>
    <cellStyle name="Comma 94 2 2" xfId="4769" xr:uid="{016A113E-EF27-461B-98A9-89A56EAADAE4}"/>
    <cellStyle name="Comma 94 3" xfId="2993" xr:uid="{0A1DD0CB-B0AA-4EB9-9511-968E33582242}"/>
    <cellStyle name="Comma 94 3 2" xfId="5499" xr:uid="{351E143C-4875-43FD-8D78-B96BF712A400}"/>
    <cellStyle name="Comma 94 4" xfId="4030" xr:uid="{989B4C58-44FF-415B-A82A-150C573C3650}"/>
    <cellStyle name="Comma 95" xfId="505" xr:uid="{00000000-0005-0000-0000-000036030000}"/>
    <cellStyle name="Comma 95 2" xfId="2263" xr:uid="{8A18CC5F-622A-48B5-B48D-E5EB339DAA2B}"/>
    <cellStyle name="Comma 95 2 2" xfId="4771" xr:uid="{272C503C-D552-4EBF-855F-91D72BD2C564}"/>
    <cellStyle name="Comma 95 3" xfId="2995" xr:uid="{AE5C0E2E-F415-472D-9CFD-747B30C4F824}"/>
    <cellStyle name="Comma 95 3 2" xfId="5501" xr:uid="{B6D04923-58FF-4B1E-805F-97B7B09C39E5}"/>
    <cellStyle name="Comma 95 4" xfId="3082" xr:uid="{EE506DAB-FB60-417B-BD5A-9C355B47D9A4}"/>
    <cellStyle name="Comma 96" xfId="1528" xr:uid="{00000000-0005-0000-0000-000037030000}"/>
    <cellStyle name="Comma 96 2" xfId="2265" xr:uid="{35A992AC-795B-45F7-B66C-73447EB0887F}"/>
    <cellStyle name="Comma 96 2 2" xfId="4772" xr:uid="{6C9576AF-C999-46DB-A82D-015B8AA7B744}"/>
    <cellStyle name="Comma 96 3" xfId="2996" xr:uid="{E3A38D23-FC13-4833-98E4-BEAE10CEDF29}"/>
    <cellStyle name="Comma 96 3 2" xfId="5502" xr:uid="{5FE3CFEE-89BF-43DC-9A5D-C5D91C7E63CA}"/>
    <cellStyle name="Comma 96 4" xfId="4042" xr:uid="{95EA4FC8-46AE-48D8-A470-2E22816701EF}"/>
    <cellStyle name="Comma 97" xfId="1524" xr:uid="{00000000-0005-0000-0000-000038030000}"/>
    <cellStyle name="Comma 97 2" xfId="2267" xr:uid="{03E4D1FD-DF7B-412B-80D2-BEAB5E00E39F}"/>
    <cellStyle name="Comma 97 2 2" xfId="4773" xr:uid="{D939E375-5AB0-4150-8F0A-B6387D788948}"/>
    <cellStyle name="Comma 97 3" xfId="2997" xr:uid="{8ACCDD6E-C0B2-4E96-8059-AA92F11A8A80}"/>
    <cellStyle name="Comma 97 3 2" xfId="5503" xr:uid="{8131A0D7-0FB1-45AF-BA23-E3C13B0C0503}"/>
    <cellStyle name="Comma 97 4" xfId="4038" xr:uid="{8E892598-D0A8-48CE-8922-388A1A711CE8}"/>
    <cellStyle name="Comma 98" xfId="1522" xr:uid="{00000000-0005-0000-0000-000039030000}"/>
    <cellStyle name="Comma 98 2" xfId="4036" xr:uid="{48312797-17A6-40B0-878D-8534D2383D37}"/>
    <cellStyle name="Comma 99" xfId="1526" xr:uid="{00000000-0005-0000-0000-00003A030000}"/>
    <cellStyle name="Comma 99 2" xfId="4040" xr:uid="{6806093D-F2D4-45E1-B234-1AB3354DDCD8}"/>
    <cellStyle name="Explanatory Text" xfId="33" builtinId="53" customBuiltin="1"/>
    <cellStyle name="Explanatory Text 2" xfId="144" xr:uid="{00000000-0005-0000-0000-00003C030000}"/>
    <cellStyle name="Explanatory Text 2 2" xfId="339" xr:uid="{00000000-0005-0000-0000-00003D030000}"/>
    <cellStyle name="Explanatory Text 2 3" xfId="613" xr:uid="{00000000-0005-0000-0000-00003E030000}"/>
    <cellStyle name="Explanatory Text 2 3 2" xfId="1025" xr:uid="{00000000-0005-0000-0000-00003F030000}"/>
    <cellStyle name="Explanatory Text 2 3 2 2" xfId="1762" xr:uid="{FB06550A-F3EE-46F6-B2A4-03487FB7CAD0}"/>
    <cellStyle name="Explanatory Text 2 3 2 2 2" xfId="4276" xr:uid="{C788A893-B9DE-4EC5-A4E5-F69E06796B06}"/>
    <cellStyle name="Explanatory Text 2 3 2 3" xfId="2501" xr:uid="{0D7FE79C-C676-4829-826C-22622F2CEE26}"/>
    <cellStyle name="Explanatory Text 2 3 2 3 2" xfId="5007" xr:uid="{8166130F-A6F3-4D3B-B5ED-30A2D2CF04CC}"/>
    <cellStyle name="Explanatory Text 2 3 2 4" xfId="3542" xr:uid="{5A297B89-286D-4B72-B2B2-5F0CE2C0EA3C}"/>
    <cellStyle name="Explanatory Text 2 3 3" xfId="3165" xr:uid="{DB1F26A5-101E-46EE-870B-30691249A5C4}"/>
    <cellStyle name="Explanatory Text 2 4" xfId="5632" xr:uid="{7296F756-E897-4F85-9012-DF77C9D667BD}"/>
    <cellStyle name="Explanatory Text 3" xfId="340" xr:uid="{00000000-0005-0000-0000-000040030000}"/>
    <cellStyle name="Explanatory Text 4" xfId="612" xr:uid="{00000000-0005-0000-0000-000041030000}"/>
    <cellStyle name="Explanatory Text 4 2" xfId="1024" xr:uid="{00000000-0005-0000-0000-000042030000}"/>
    <cellStyle name="Explanatory Text 4 2 2" xfId="1761" xr:uid="{BE18C0EE-5F3F-4854-8996-00FE75113F6D}"/>
    <cellStyle name="Explanatory Text 4 2 2 2" xfId="4275" xr:uid="{65A54C45-A79C-4821-9E0B-C2ADD384B5BE}"/>
    <cellStyle name="Explanatory Text 4 2 3" xfId="2500" xr:uid="{26791975-DA1F-4CA3-9707-28F1D5D65556}"/>
    <cellStyle name="Explanatory Text 4 2 3 2" xfId="5006" xr:uid="{059F6652-B85A-4C0E-BF20-F9B43F51455E}"/>
    <cellStyle name="Explanatory Text 4 2 4" xfId="3541" xr:uid="{61D9FD9B-FBF6-4715-B31F-829AA7D2C114}"/>
    <cellStyle name="Explanatory Text 4 3" xfId="3164" xr:uid="{F7DD0942-F845-4639-876B-B8980D61A521}"/>
    <cellStyle name="Explanatory Text 5" xfId="5631" xr:uid="{290D52CA-FE6A-4855-B074-1DAB47887C15}"/>
    <cellStyle name="Good" xfId="23" builtinId="26" customBuiltin="1"/>
    <cellStyle name="Good 2" xfId="145" xr:uid="{00000000-0005-0000-0000-000044030000}"/>
    <cellStyle name="Good 2 2" xfId="341" xr:uid="{00000000-0005-0000-0000-000045030000}"/>
    <cellStyle name="Good 2 3" xfId="615" xr:uid="{00000000-0005-0000-0000-000046030000}"/>
    <cellStyle name="Good 2 3 2" xfId="1027" xr:uid="{00000000-0005-0000-0000-000047030000}"/>
    <cellStyle name="Good 2 3 2 2" xfId="1764" xr:uid="{F6CBA942-CF4E-4E78-AE6D-A78E252DF924}"/>
    <cellStyle name="Good 2 3 2 2 2" xfId="4278" xr:uid="{C38829AD-C237-40FC-B094-487BA2CCD3F4}"/>
    <cellStyle name="Good 2 3 2 3" xfId="2503" xr:uid="{3C914A61-1A10-4EAC-AEC4-8EA4BB6A76D4}"/>
    <cellStyle name="Good 2 3 2 3 2" xfId="5009" xr:uid="{F462459D-6A62-4479-8323-3DD2AA2F357D}"/>
    <cellStyle name="Good 2 3 2 4" xfId="3544" xr:uid="{76DD0576-4D0B-4193-9C7C-5A7256D5D9FA}"/>
    <cellStyle name="Good 2 3 3" xfId="3167" xr:uid="{C16021AB-8424-490A-B711-4431C7B8897D}"/>
    <cellStyle name="Good 2 4" xfId="5634" xr:uid="{FBDF8DBE-6F2B-4023-B4B0-B7E32FD8975B}"/>
    <cellStyle name="Good 3" xfId="342" xr:uid="{00000000-0005-0000-0000-000048030000}"/>
    <cellStyle name="Good 4" xfId="614" xr:uid="{00000000-0005-0000-0000-000049030000}"/>
    <cellStyle name="Good 4 2" xfId="1026" xr:uid="{00000000-0005-0000-0000-00004A030000}"/>
    <cellStyle name="Good 4 2 2" xfId="1763" xr:uid="{FD27028A-5473-4BDD-BD77-CFAB43B56FC8}"/>
    <cellStyle name="Good 4 2 2 2" xfId="4277" xr:uid="{D93E9052-6621-47AE-82C0-AD510D1C65D5}"/>
    <cellStyle name="Good 4 2 3" xfId="2502" xr:uid="{B2C645CF-F090-49E7-BB85-754F29AFCB73}"/>
    <cellStyle name="Good 4 2 3 2" xfId="5008" xr:uid="{DFAABCB4-BFEC-4904-AB0A-DAFB96031862}"/>
    <cellStyle name="Good 4 2 4" xfId="3543" xr:uid="{422DDDB8-47DC-4246-94E9-EB43F8C7A69D}"/>
    <cellStyle name="Good 4 3" xfId="3166" xr:uid="{A45F3487-0E24-44E2-976F-F59533E148E2}"/>
    <cellStyle name="Good 5" xfId="5633" xr:uid="{408704C1-CCFC-440D-8A2D-4087DB3B57A7}"/>
    <cellStyle name="Heading 1" xfId="19" builtinId="16" customBuiltin="1"/>
    <cellStyle name="Heading 1 2" xfId="146" xr:uid="{00000000-0005-0000-0000-00004C030000}"/>
    <cellStyle name="Heading 1 2 2" xfId="343" xr:uid="{00000000-0005-0000-0000-00004D030000}"/>
    <cellStyle name="Heading 1 2 3" xfId="617" xr:uid="{00000000-0005-0000-0000-00004E030000}"/>
    <cellStyle name="Heading 1 2 3 2" xfId="1029" xr:uid="{00000000-0005-0000-0000-00004F030000}"/>
    <cellStyle name="Heading 1 2 3 2 2" xfId="1766" xr:uid="{7ECFC9EB-F4DB-4E5D-9116-C126F87D0B4A}"/>
    <cellStyle name="Heading 1 2 3 2 2 2" xfId="4280" xr:uid="{5D0F85A5-6549-4EC6-B962-158F912A1CE1}"/>
    <cellStyle name="Heading 1 2 3 2 3" xfId="2505" xr:uid="{7B5A6EF5-1650-4878-B6A0-6790B2700B43}"/>
    <cellStyle name="Heading 1 2 3 2 3 2" xfId="5011" xr:uid="{7EDD4128-31B0-4FA7-8E72-050CD46BAF5E}"/>
    <cellStyle name="Heading 1 2 3 2 4" xfId="3546" xr:uid="{0FFAFE12-72BA-416A-AF8E-B4D5AA30632A}"/>
    <cellStyle name="Heading 1 2 3 3" xfId="3169" xr:uid="{89EE4C2D-CD49-46CD-AA9A-08A1DCEE3729}"/>
    <cellStyle name="Heading 1 2 4" xfId="5636" xr:uid="{03258D90-63D8-4ED1-929D-204121C41066}"/>
    <cellStyle name="Heading 1 3" xfId="344" xr:uid="{00000000-0005-0000-0000-000050030000}"/>
    <cellStyle name="Heading 1 4" xfId="616" xr:uid="{00000000-0005-0000-0000-000051030000}"/>
    <cellStyle name="Heading 1 4 2" xfId="1028" xr:uid="{00000000-0005-0000-0000-000052030000}"/>
    <cellStyle name="Heading 1 4 2 2" xfId="1765" xr:uid="{192B8D65-BDA6-4AF1-AB09-339A0D325572}"/>
    <cellStyle name="Heading 1 4 2 2 2" xfId="4279" xr:uid="{07CFD149-190C-4A93-B2A3-4C1F97E3EDA0}"/>
    <cellStyle name="Heading 1 4 2 3" xfId="2504" xr:uid="{CF6850B2-9C51-45E1-A47D-E49C70B9B2AD}"/>
    <cellStyle name="Heading 1 4 2 3 2" xfId="5010" xr:uid="{B6462111-EA8A-40FF-BB53-EA5B78FC425A}"/>
    <cellStyle name="Heading 1 4 2 4" xfId="3545" xr:uid="{6464EDF6-699C-4881-8F13-B689BD9F348C}"/>
    <cellStyle name="Heading 1 4 3" xfId="3168" xr:uid="{26345B51-B078-4B35-AA6B-63ECEDA6DB5F}"/>
    <cellStyle name="Heading 1 5" xfId="5635" xr:uid="{544EF1A1-E0B9-4175-95AE-22E31B50BB98}"/>
    <cellStyle name="Heading 2" xfId="20" builtinId="17" customBuiltin="1"/>
    <cellStyle name="Heading 2 2" xfId="147" xr:uid="{00000000-0005-0000-0000-000054030000}"/>
    <cellStyle name="Heading 2 2 2" xfId="345" xr:uid="{00000000-0005-0000-0000-000055030000}"/>
    <cellStyle name="Heading 2 2 3" xfId="619" xr:uid="{00000000-0005-0000-0000-000056030000}"/>
    <cellStyle name="Heading 2 2 3 2" xfId="1031" xr:uid="{00000000-0005-0000-0000-000057030000}"/>
    <cellStyle name="Heading 2 2 3 2 2" xfId="1768" xr:uid="{0C8DD5F5-F63F-4BC6-8B27-9333D8AB0519}"/>
    <cellStyle name="Heading 2 2 3 2 2 2" xfId="4282" xr:uid="{9BE72D27-8E03-481B-A0C2-B2792F295878}"/>
    <cellStyle name="Heading 2 2 3 2 3" xfId="2507" xr:uid="{ADC1F914-72E3-46CB-9C34-E99D90D2B8FF}"/>
    <cellStyle name="Heading 2 2 3 2 3 2" xfId="5013" xr:uid="{45BC664A-1569-4BC1-979F-6690B9488010}"/>
    <cellStyle name="Heading 2 2 3 2 4" xfId="3548" xr:uid="{453B3CD0-900A-484C-9532-885E862C72E3}"/>
    <cellStyle name="Heading 2 2 3 3" xfId="3171" xr:uid="{10552A00-0CA9-495D-857A-81E8403F32AE}"/>
    <cellStyle name="Heading 2 2 4" xfId="5638" xr:uid="{457EE3A0-66C4-4DEA-9CA2-0C6D1E925229}"/>
    <cellStyle name="Heading 2 3" xfId="346" xr:uid="{00000000-0005-0000-0000-000058030000}"/>
    <cellStyle name="Heading 2 4" xfId="618" xr:uid="{00000000-0005-0000-0000-000059030000}"/>
    <cellStyle name="Heading 2 4 2" xfId="1030" xr:uid="{00000000-0005-0000-0000-00005A030000}"/>
    <cellStyle name="Heading 2 4 2 2" xfId="1767" xr:uid="{BD9CD47A-8E10-416B-A865-E6A6261DD609}"/>
    <cellStyle name="Heading 2 4 2 2 2" xfId="4281" xr:uid="{3D8BF349-AA6E-4DF2-BD5B-671B59CE0C6A}"/>
    <cellStyle name="Heading 2 4 2 3" xfId="2506" xr:uid="{A496ADC6-5F97-4266-A765-F2B719C6DD66}"/>
    <cellStyle name="Heading 2 4 2 3 2" xfId="5012" xr:uid="{6CD3AEBB-E45A-4D49-AF48-8FB05CA6C1FF}"/>
    <cellStyle name="Heading 2 4 2 4" xfId="3547" xr:uid="{C69E6061-7C15-4458-872B-D37D904866A7}"/>
    <cellStyle name="Heading 2 4 3" xfId="3170" xr:uid="{A24B9AC5-E9FB-4E08-AFC0-F1A46CDD8561}"/>
    <cellStyle name="Heading 2 5" xfId="5637" xr:uid="{1897E045-1B1D-4C3D-B812-D8BF5DF412D4}"/>
    <cellStyle name="Heading 3" xfId="21" builtinId="18" customBuiltin="1"/>
    <cellStyle name="Heading 3 2" xfId="148" xr:uid="{00000000-0005-0000-0000-00005C030000}"/>
    <cellStyle name="Heading 3 2 2" xfId="347" xr:uid="{00000000-0005-0000-0000-00005D030000}"/>
    <cellStyle name="Heading 3 2 3" xfId="621" xr:uid="{00000000-0005-0000-0000-00005E030000}"/>
    <cellStyle name="Heading 3 2 3 2" xfId="1033" xr:uid="{00000000-0005-0000-0000-00005F030000}"/>
    <cellStyle name="Heading 3 2 3 2 2" xfId="1770" xr:uid="{71EDF07B-8538-4E64-85C6-329109CFDFB1}"/>
    <cellStyle name="Heading 3 2 3 2 2 2" xfId="4284" xr:uid="{ADC80F38-DC16-4AF8-ADAF-250A53C30B38}"/>
    <cellStyle name="Heading 3 2 3 2 3" xfId="2509" xr:uid="{399C7417-1DDE-4B1E-8104-FCE4B78F96C3}"/>
    <cellStyle name="Heading 3 2 3 2 3 2" xfId="5015" xr:uid="{70377BA1-B113-4568-A4A7-0A6113C4E874}"/>
    <cellStyle name="Heading 3 2 3 2 4" xfId="3550" xr:uid="{9C158FB4-34C6-40A5-ADEE-B696E5DAEDC9}"/>
    <cellStyle name="Heading 3 2 3 3" xfId="3173" xr:uid="{3D7CFD68-3A7E-403A-8166-BB6D91996894}"/>
    <cellStyle name="Heading 3 2 4" xfId="5640" xr:uid="{1A148346-A9B8-4EA5-A12B-06282F4B8FB1}"/>
    <cellStyle name="Heading 3 3" xfId="348" xr:uid="{00000000-0005-0000-0000-000060030000}"/>
    <cellStyle name="Heading 3 4" xfId="620" xr:uid="{00000000-0005-0000-0000-000061030000}"/>
    <cellStyle name="Heading 3 4 2" xfId="1032" xr:uid="{00000000-0005-0000-0000-000062030000}"/>
    <cellStyle name="Heading 3 4 2 2" xfId="1769" xr:uid="{6F09285F-033C-4F88-BFDA-71E3860E6F48}"/>
    <cellStyle name="Heading 3 4 2 2 2" xfId="4283" xr:uid="{D1F0AFD6-94D2-4ECB-B071-6D90FD1C5065}"/>
    <cellStyle name="Heading 3 4 2 3" xfId="2508" xr:uid="{15FB2942-2DDD-47AF-9C62-5485C6B3E10C}"/>
    <cellStyle name="Heading 3 4 2 3 2" xfId="5014" xr:uid="{CFDED260-BAB3-4A0E-AF30-8AA8A7CBCA68}"/>
    <cellStyle name="Heading 3 4 2 4" xfId="3549" xr:uid="{1FD2C47A-2781-408D-8702-BE209F252888}"/>
    <cellStyle name="Heading 3 4 3" xfId="3172" xr:uid="{9DF7D2DE-5103-4832-857C-FA2FBDC88376}"/>
    <cellStyle name="Heading 3 5" xfId="5639" xr:uid="{BE130824-3B77-4C9F-86CD-53B571CB108D}"/>
    <cellStyle name="Heading 4" xfId="22" builtinId="19" customBuiltin="1"/>
    <cellStyle name="Heading 4 2" xfId="149" xr:uid="{00000000-0005-0000-0000-000064030000}"/>
    <cellStyle name="Heading 4 2 2" xfId="349" xr:uid="{00000000-0005-0000-0000-000065030000}"/>
    <cellStyle name="Heading 4 2 3" xfId="623" xr:uid="{00000000-0005-0000-0000-000066030000}"/>
    <cellStyle name="Heading 4 2 3 2" xfId="1035" xr:uid="{00000000-0005-0000-0000-000067030000}"/>
    <cellStyle name="Heading 4 2 3 2 2" xfId="1772" xr:uid="{81C84238-DD58-4A99-93B5-49434318DA92}"/>
    <cellStyle name="Heading 4 2 3 2 2 2" xfId="4286" xr:uid="{1461D545-239B-4FBA-891D-6362B0E791E7}"/>
    <cellStyle name="Heading 4 2 3 2 3" xfId="2511" xr:uid="{3ADBEABF-5B72-4F39-94FB-DF5D188386C7}"/>
    <cellStyle name="Heading 4 2 3 2 3 2" xfId="5017" xr:uid="{7333B406-C68F-46C5-87B7-3C6F66161FF3}"/>
    <cellStyle name="Heading 4 2 3 2 4" xfId="3552" xr:uid="{E21ED49A-3293-4119-A213-2CF8BD6D433D}"/>
    <cellStyle name="Heading 4 2 3 3" xfId="3175" xr:uid="{89935D7C-1F1B-455A-BB2D-B55AA0927B9F}"/>
    <cellStyle name="Heading 4 2 4" xfId="5642" xr:uid="{4DFEED9C-7813-4795-9D73-79E478EA2E8C}"/>
    <cellStyle name="Heading 4 3" xfId="350" xr:uid="{00000000-0005-0000-0000-000068030000}"/>
    <cellStyle name="Heading 4 4" xfId="622" xr:uid="{00000000-0005-0000-0000-000069030000}"/>
    <cellStyle name="Heading 4 4 2" xfId="1034" xr:uid="{00000000-0005-0000-0000-00006A030000}"/>
    <cellStyle name="Heading 4 4 2 2" xfId="1771" xr:uid="{C4ECF82F-03AA-4903-9BB6-1BD1D8CC68C0}"/>
    <cellStyle name="Heading 4 4 2 2 2" xfId="4285" xr:uid="{FFABB11C-C63E-4041-A9C6-83BC6E9C66E6}"/>
    <cellStyle name="Heading 4 4 2 3" xfId="2510" xr:uid="{91A5CE29-220B-4FB5-8FAB-B4AD175282E1}"/>
    <cellStyle name="Heading 4 4 2 3 2" xfId="5016" xr:uid="{010699E2-9823-4C41-AE8C-AEA55EE798A6}"/>
    <cellStyle name="Heading 4 4 2 4" xfId="3551" xr:uid="{B9E5D8DC-E51E-4BEF-855A-7D23B1D53D0A}"/>
    <cellStyle name="Heading 4 4 3" xfId="3174" xr:uid="{078890BF-1558-44F3-9EA2-301D15B70DE4}"/>
    <cellStyle name="Heading 4 5" xfId="5641" xr:uid="{BD412DD4-1C8E-4BB0-B576-C142810FA9BC}"/>
    <cellStyle name="Input" xfId="26" builtinId="20" customBuiltin="1"/>
    <cellStyle name="Input 2" xfId="150" xr:uid="{00000000-0005-0000-0000-00006C030000}"/>
    <cellStyle name="Input 2 2" xfId="351" xr:uid="{00000000-0005-0000-0000-00006D030000}"/>
    <cellStyle name="Input 2 3" xfId="625" xr:uid="{00000000-0005-0000-0000-00006E030000}"/>
    <cellStyle name="Input 2 3 2" xfId="1037" xr:uid="{00000000-0005-0000-0000-00006F030000}"/>
    <cellStyle name="Input 2 3 2 2" xfId="1774" xr:uid="{0B35C8A8-D561-463F-BB5B-C93798BC5408}"/>
    <cellStyle name="Input 2 3 2 2 2" xfId="4288" xr:uid="{8D682493-E00B-49CC-90B6-EF1138B4019C}"/>
    <cellStyle name="Input 2 3 2 3" xfId="2513" xr:uid="{4D120B46-7C87-4368-A773-74434085D3DF}"/>
    <cellStyle name="Input 2 3 2 3 2" xfId="5019" xr:uid="{7C555A44-D7B2-46CD-893E-EB630D3D247C}"/>
    <cellStyle name="Input 2 3 2 4" xfId="3554" xr:uid="{7BFF08A8-040A-4D4A-A583-A00B4DF4DB7E}"/>
    <cellStyle name="Input 2 3 3" xfId="3177" xr:uid="{12EAA6F0-E07C-4078-9E8C-29CD9C245C3E}"/>
    <cellStyle name="Input 2 4" xfId="5644" xr:uid="{E8140FF3-12A9-48AD-9914-96942E3AA2AF}"/>
    <cellStyle name="Input 3" xfId="352" xr:uid="{00000000-0005-0000-0000-000070030000}"/>
    <cellStyle name="Input 4" xfId="624" xr:uid="{00000000-0005-0000-0000-000071030000}"/>
    <cellStyle name="Input 4 2" xfId="1036" xr:uid="{00000000-0005-0000-0000-000072030000}"/>
    <cellStyle name="Input 4 2 2" xfId="1773" xr:uid="{E1FE6AD6-9909-45B9-9CFF-4846143189C5}"/>
    <cellStyle name="Input 4 2 2 2" xfId="4287" xr:uid="{EBDF6CB5-5C74-46AB-A3EC-64BFBA26FA4B}"/>
    <cellStyle name="Input 4 2 3" xfId="2512" xr:uid="{428BB687-3D86-43B2-A156-9A2480D8277C}"/>
    <cellStyle name="Input 4 2 3 2" xfId="5018" xr:uid="{93679471-B298-46C6-AA7D-49E75C3E10DD}"/>
    <cellStyle name="Input 4 2 4" xfId="3553" xr:uid="{F2A30336-F26E-46E9-8F2D-5108D2C11784}"/>
    <cellStyle name="Input 4 3" xfId="3176" xr:uid="{90DC8E92-3A4F-4B8B-A64B-225511E1C7BB}"/>
    <cellStyle name="Input 5" xfId="5643" xr:uid="{4AE8947B-C00B-4A68-9EE8-95BA7DCC88CA}"/>
    <cellStyle name="Linked Cell" xfId="29" builtinId="24" customBuiltin="1"/>
    <cellStyle name="Linked Cell 2" xfId="151" xr:uid="{00000000-0005-0000-0000-000074030000}"/>
    <cellStyle name="Linked Cell 2 2" xfId="353" xr:uid="{00000000-0005-0000-0000-000075030000}"/>
    <cellStyle name="Linked Cell 2 3" xfId="627" xr:uid="{00000000-0005-0000-0000-000076030000}"/>
    <cellStyle name="Linked Cell 2 3 2" xfId="1039" xr:uid="{00000000-0005-0000-0000-000077030000}"/>
    <cellStyle name="Linked Cell 2 3 2 2" xfId="1776" xr:uid="{C57B7E2E-BB0B-43D1-ABD6-7439051556C4}"/>
    <cellStyle name="Linked Cell 2 3 2 2 2" xfId="4290" xr:uid="{5F4CD1A3-598D-499C-BDC6-F189C9F5E941}"/>
    <cellStyle name="Linked Cell 2 3 2 3" xfId="2515" xr:uid="{BF6AD055-C850-42C5-AAD7-551942444A8C}"/>
    <cellStyle name="Linked Cell 2 3 2 3 2" xfId="5021" xr:uid="{7ABC27BC-EB53-4033-918F-07B23BB009FE}"/>
    <cellStyle name="Linked Cell 2 3 2 4" xfId="3556" xr:uid="{343542D5-ABE2-48A2-B6B2-1A5445979E43}"/>
    <cellStyle name="Linked Cell 2 3 3" xfId="3179" xr:uid="{0F63415A-A802-4C02-B81E-08670196222F}"/>
    <cellStyle name="Linked Cell 2 4" xfId="5646" xr:uid="{FF7997F1-CF97-48B9-AE01-C7BCD99251CB}"/>
    <cellStyle name="Linked Cell 3" xfId="354" xr:uid="{00000000-0005-0000-0000-000078030000}"/>
    <cellStyle name="Linked Cell 4" xfId="626" xr:uid="{00000000-0005-0000-0000-000079030000}"/>
    <cellStyle name="Linked Cell 4 2" xfId="1038" xr:uid="{00000000-0005-0000-0000-00007A030000}"/>
    <cellStyle name="Linked Cell 4 2 2" xfId="1775" xr:uid="{19BEA07E-7DC3-4571-A01C-889331AE0BA8}"/>
    <cellStyle name="Linked Cell 4 2 2 2" xfId="4289" xr:uid="{AD02A826-E3BD-462A-9D82-CFE5044391BF}"/>
    <cellStyle name="Linked Cell 4 2 3" xfId="2514" xr:uid="{67A50ED0-68A1-4004-B47B-218F15C3AB1E}"/>
    <cellStyle name="Linked Cell 4 2 3 2" xfId="5020" xr:uid="{FB5649FD-D62E-4AFA-A9F7-A62F2224C44F}"/>
    <cellStyle name="Linked Cell 4 2 4" xfId="3555" xr:uid="{E2AC1DA7-0733-4988-9CAE-4B777C01107D}"/>
    <cellStyle name="Linked Cell 4 3" xfId="3178" xr:uid="{FF2BA78D-D7F9-44DF-9716-EB810EED8EE8}"/>
    <cellStyle name="Linked Cell 5" xfId="5645" xr:uid="{CC5A2898-66A1-44CA-B563-F364FFC944B9}"/>
    <cellStyle name="Neutral" xfId="25" builtinId="28" customBuiltin="1"/>
    <cellStyle name="Neutral 2" xfId="152" xr:uid="{00000000-0005-0000-0000-00007C030000}"/>
    <cellStyle name="Neutral 2 2" xfId="355" xr:uid="{00000000-0005-0000-0000-00007D030000}"/>
    <cellStyle name="Neutral 2 3" xfId="629" xr:uid="{00000000-0005-0000-0000-00007E030000}"/>
    <cellStyle name="Neutral 2 3 2" xfId="1041" xr:uid="{00000000-0005-0000-0000-00007F030000}"/>
    <cellStyle name="Neutral 2 3 2 2" xfId="1778" xr:uid="{5FB42DED-CF59-4BFA-BF2D-07FD2C3D62D9}"/>
    <cellStyle name="Neutral 2 3 2 2 2" xfId="4292" xr:uid="{508AED22-A363-42D8-AD65-C55F326AE17D}"/>
    <cellStyle name="Neutral 2 3 2 3" xfId="2517" xr:uid="{E25D22C7-98C2-4759-AA31-C76203E8E5ED}"/>
    <cellStyle name="Neutral 2 3 2 3 2" xfId="5023" xr:uid="{64D0C9F9-84D0-4B02-9A00-CD530DF8EB49}"/>
    <cellStyle name="Neutral 2 3 2 4" xfId="3558" xr:uid="{74DF9D00-DE5C-470A-A1B0-29F5EC6409D6}"/>
    <cellStyle name="Neutral 2 3 3" xfId="3181" xr:uid="{4451DD72-B0C7-42B8-A04C-4489BED3C8C0}"/>
    <cellStyle name="Neutral 2 4" xfId="5648" xr:uid="{975BB07A-C8EC-4A9D-9698-E3AEE722AABF}"/>
    <cellStyle name="Neutral 3" xfId="356" xr:uid="{00000000-0005-0000-0000-000080030000}"/>
    <cellStyle name="Neutral 4" xfId="628" xr:uid="{00000000-0005-0000-0000-000081030000}"/>
    <cellStyle name="Neutral 4 2" xfId="1040" xr:uid="{00000000-0005-0000-0000-000082030000}"/>
    <cellStyle name="Neutral 4 2 2" xfId="1777" xr:uid="{9E6DB114-1BE3-424F-8A50-837EE937517C}"/>
    <cellStyle name="Neutral 4 2 2 2" xfId="4291" xr:uid="{4D9F303F-7E67-4603-B71B-DDEEFDAE7BD4}"/>
    <cellStyle name="Neutral 4 2 3" xfId="2516" xr:uid="{C7BC6D37-D42C-4B38-B6DC-2BC2CA86BD20}"/>
    <cellStyle name="Neutral 4 2 3 2" xfId="5022" xr:uid="{416A8B0A-6040-4092-ABEF-F57027C8C216}"/>
    <cellStyle name="Neutral 4 2 4" xfId="3557" xr:uid="{F02D05B8-788B-4F23-9B46-7F884226B04C}"/>
    <cellStyle name="Neutral 4 3" xfId="3180" xr:uid="{10493F80-A2B2-4060-9A34-86AAA6442363}"/>
    <cellStyle name="Neutral 5" xfId="5647" xr:uid="{777240B7-41C9-4E1E-8C7A-1396E532575F}"/>
    <cellStyle name="Normal" xfId="0" builtinId="0"/>
    <cellStyle name="Normal - Style1" xfId="357" xr:uid="{00000000-0005-0000-0000-000084030000}"/>
    <cellStyle name="Normal 10" xfId="66" xr:uid="{00000000-0005-0000-0000-000085030000}"/>
    <cellStyle name="Normal 10 2" xfId="263" xr:uid="{00000000-0005-0000-0000-000086030000}"/>
    <cellStyle name="Normal 10 2 2" xfId="521" xr:uid="{00000000-0005-0000-0000-000087030000}"/>
    <cellStyle name="Normal 10 2 3" xfId="872" xr:uid="{00000000-0005-0000-0000-000088030000}"/>
    <cellStyle name="Normal 10 2 3 2" xfId="1272" xr:uid="{00000000-0005-0000-0000-000089030000}"/>
    <cellStyle name="Normal 10 2 3 2 2" xfId="2009" xr:uid="{937103FA-084E-4C27-BC1C-C66B1B371F27}"/>
    <cellStyle name="Normal 10 2 3 2 2 2" xfId="4523" xr:uid="{E756F2B7-71E7-43A3-AFD2-A86DE5866236}"/>
    <cellStyle name="Normal 10 2 3 2 3" xfId="2748" xr:uid="{6D655D98-B524-4EBD-BD8E-9CEF52E88CA8}"/>
    <cellStyle name="Normal 10 2 3 2 3 2" xfId="5254" xr:uid="{5C18B705-0098-42F8-9203-4F10B4098A41}"/>
    <cellStyle name="Normal 10 2 3 2 4" xfId="3789" xr:uid="{D7F118A7-4409-4417-89C1-BDBCC2C7918C}"/>
    <cellStyle name="Normal 10 2 3 3" xfId="1440" xr:uid="{00000000-0005-0000-0000-00008A030000}"/>
    <cellStyle name="Normal 10 2 3 3 2" xfId="2177" xr:uid="{4B48191A-98B7-4EED-9B4A-35577977D7A7}"/>
    <cellStyle name="Normal 10 2 3 3 2 2" xfId="4691" xr:uid="{E876DC01-C703-45D4-91F9-5A105DE82EF9}"/>
    <cellStyle name="Normal 10 2 3 3 3" xfId="2916" xr:uid="{563FAADD-06FC-4C04-BE97-511C5E3F4294}"/>
    <cellStyle name="Normal 10 2 3 3 3 2" xfId="5422" xr:uid="{89F3B951-E275-455A-84C0-A542DB49211A}"/>
    <cellStyle name="Normal 10 2 3 3 4" xfId="3957" xr:uid="{4E0F55C3-6F47-4D37-AC9B-FEBD2566B174}"/>
    <cellStyle name="Normal 10 2 3 4" xfId="1632" xr:uid="{2B693A2B-62FA-404B-88B0-C1EAD5EEA6C2}"/>
    <cellStyle name="Normal 10 2 3 4 2" xfId="4146" xr:uid="{1BD03684-DCA4-47DB-88DB-7641830F217B}"/>
    <cellStyle name="Normal 10 2 3 5" xfId="2371" xr:uid="{2C97B355-3A94-4C97-A90F-A34153EA4ECB}"/>
    <cellStyle name="Normal 10 2 3 5 2" xfId="4877" xr:uid="{66D4F94A-24D8-48AA-A1D9-1A0E7DBA0D3D}"/>
    <cellStyle name="Normal 10 2 3 6" xfId="3412" xr:uid="{51935755-80CF-4134-A301-5F9D6684F496}"/>
    <cellStyle name="Normal 10 2 4" xfId="3044" xr:uid="{115732AE-A886-4A8F-9A05-5D6972AEFF87}"/>
    <cellStyle name="Normal 10 3" xfId="358" xr:uid="{00000000-0005-0000-0000-00008B030000}"/>
    <cellStyle name="Normal 10 4" xfId="359" xr:uid="{00000000-0005-0000-0000-00008C030000}"/>
    <cellStyle name="Normal 10 5" xfId="5649" xr:uid="{60479CC2-C0DD-4F90-A9E8-1D6E3C25454E}"/>
    <cellStyle name="Normal 100" xfId="2259" xr:uid="{A7D454AF-4551-433A-BE86-F5F709AB29F0}"/>
    <cellStyle name="Normal 101" xfId="2262" xr:uid="{40E60811-457F-4E81-B7F3-3F8EEE1B4885}"/>
    <cellStyle name="Normal 102" xfId="2264" xr:uid="{0BFC686F-5684-4D18-A698-3FD266B3C2DE}"/>
    <cellStyle name="Normal 103" xfId="2266" xr:uid="{674908C7-5A29-458D-B91E-73E7DD340B63}"/>
    <cellStyle name="Normal 11" xfId="153" xr:uid="{00000000-0005-0000-0000-00008D030000}"/>
    <cellStyle name="Normal 11 2" xfId="360" xr:uid="{00000000-0005-0000-0000-00008E030000}"/>
    <cellStyle name="Normal 11 3" xfId="361" xr:uid="{00000000-0005-0000-0000-00008F030000}"/>
    <cellStyle name="Normal 11 4" xfId="362" xr:uid="{00000000-0005-0000-0000-000090030000}"/>
    <cellStyle name="Normal 11 5" xfId="502" xr:uid="{00000000-0005-0000-0000-000091030000}"/>
    <cellStyle name="Normal 11 5 2" xfId="889" xr:uid="{00000000-0005-0000-0000-000092030000}"/>
    <cellStyle name="Normal 11 5 2 2" xfId="1287" xr:uid="{00000000-0005-0000-0000-000093030000}"/>
    <cellStyle name="Normal 11 5 2 2 2" xfId="2024" xr:uid="{45078E86-F870-4745-8ABF-66871AC94095}"/>
    <cellStyle name="Normal 11 5 2 2 2 2" xfId="4538" xr:uid="{DAA7D884-E2C9-4401-9B3C-B42868249BD2}"/>
    <cellStyle name="Normal 11 5 2 2 3" xfId="2763" xr:uid="{A6144F8C-D001-4113-B9AA-AE16FA56EDFD}"/>
    <cellStyle name="Normal 11 5 2 2 3 2" xfId="5269" xr:uid="{D04C0EED-5185-481C-8CBB-4DD8DA43192C}"/>
    <cellStyle name="Normal 11 5 2 2 4" xfId="3804" xr:uid="{4EC02695-3985-4DE4-8267-6C9C60D8BA59}"/>
    <cellStyle name="Normal 11 5 2 3" xfId="1455" xr:uid="{00000000-0005-0000-0000-000094030000}"/>
    <cellStyle name="Normal 11 5 2 3 2" xfId="2192" xr:uid="{0ECC370F-8245-4CFE-A87E-89CE751924C7}"/>
    <cellStyle name="Normal 11 5 2 3 2 2" xfId="4706" xr:uid="{7B4CAB6B-7EB0-4B43-ADA0-1E38898F6B1F}"/>
    <cellStyle name="Normal 11 5 2 3 3" xfId="2931" xr:uid="{CED46B4E-68B6-4320-9B83-BD8D8BD5CBDE}"/>
    <cellStyle name="Normal 11 5 2 3 3 2" xfId="5437" xr:uid="{EDD53379-EF84-4064-9F14-F8CC129F5A5E}"/>
    <cellStyle name="Normal 11 5 2 3 4" xfId="3972" xr:uid="{EB6EAA6B-B915-44DB-9251-24D161FA5EA4}"/>
    <cellStyle name="Normal 11 5 2 4" xfId="1647" xr:uid="{36332516-0EAB-48A1-B5A2-C0D46A7FE3F6}"/>
    <cellStyle name="Normal 11 5 2 4 2" xfId="4161" xr:uid="{9290CEEC-7F1F-4499-A147-DF9482EB5CAD}"/>
    <cellStyle name="Normal 11 5 2 5" xfId="2386" xr:uid="{AEC3CB60-BBD6-4F94-A59C-583AD960097E}"/>
    <cellStyle name="Normal 11 5 2 5 2" xfId="4892" xr:uid="{4020288B-09F4-4F16-8041-E11068153ACB}"/>
    <cellStyle name="Normal 11 5 2 6" xfId="3427" xr:uid="{63DEDAB5-D569-457A-9824-9A4543C35D3E}"/>
    <cellStyle name="Normal 11 5 2 7" xfId="5531" xr:uid="{D62C9EFC-4A5E-4BF6-AA52-4FA1A64A956E}"/>
    <cellStyle name="Normal 11 5 3" xfId="3080" xr:uid="{8DDF33F0-E5A2-445A-9912-757BB684C1F4}"/>
    <cellStyle name="Normal 12" xfId="154" xr:uid="{00000000-0005-0000-0000-000095030000}"/>
    <cellStyle name="Normal 12 2" xfId="155" xr:uid="{00000000-0005-0000-0000-000096030000}"/>
    <cellStyle name="Normal 12 2 2" xfId="363" xr:uid="{00000000-0005-0000-0000-000097030000}"/>
    <cellStyle name="Normal 12 2 3" xfId="630" xr:uid="{00000000-0005-0000-0000-000098030000}"/>
    <cellStyle name="Normal 12 2 3 2" xfId="1042" xr:uid="{00000000-0005-0000-0000-000099030000}"/>
    <cellStyle name="Normal 12 2 3 2 2" xfId="1779" xr:uid="{70BD05F6-F19C-4392-A023-3301803EECC7}"/>
    <cellStyle name="Normal 12 2 3 2 2 2" xfId="4293" xr:uid="{392FC35E-858E-48D7-B516-91AAC98F43D7}"/>
    <cellStyle name="Normal 12 2 3 2 3" xfId="2518" xr:uid="{060BFBE4-5582-459C-AC21-E0430D0A633A}"/>
    <cellStyle name="Normal 12 2 3 2 3 2" xfId="5024" xr:uid="{7C9B88ED-33CF-4062-84E8-44802436A8C6}"/>
    <cellStyle name="Normal 12 2 3 2 4" xfId="3559" xr:uid="{09C09D22-0100-474E-8896-BF8234C24DF0}"/>
    <cellStyle name="Normal 12 2 3 3" xfId="3182" xr:uid="{4025E1CD-2F8E-4BDC-9D48-ADF46419A7CB}"/>
    <cellStyle name="Normal 12 2 4" xfId="5650" xr:uid="{6A642F61-73BA-4C92-97A9-F7325AF72D26}"/>
    <cellStyle name="Normal 12 2 7 3" xfId="364" xr:uid="{00000000-0005-0000-0000-00009A030000}"/>
    <cellStyle name="Normal 12 3" xfId="365" xr:uid="{00000000-0005-0000-0000-00009B030000}"/>
    <cellStyle name="Normal 12 4" xfId="501" xr:uid="{00000000-0005-0000-0000-00009C030000}"/>
    <cellStyle name="Normal 12 4 2" xfId="537" xr:uid="{00000000-0005-0000-0000-00009D030000}"/>
    <cellStyle name="Normal 12 4 3" xfId="919" xr:uid="{00000000-0005-0000-0000-00009E030000}"/>
    <cellStyle name="Normal 12 4 3 2" xfId="1317" xr:uid="{00000000-0005-0000-0000-00009F030000}"/>
    <cellStyle name="Normal 12 4 3 2 2" xfId="2054" xr:uid="{8006DA8A-FC83-498C-9281-B91E89BA5C82}"/>
    <cellStyle name="Normal 12 4 3 2 2 2" xfId="4568" xr:uid="{8C0BFC09-73DD-4103-9D62-EF72A9C1579A}"/>
    <cellStyle name="Normal 12 4 3 2 3" xfId="2793" xr:uid="{BCB758C2-1F53-4498-8B28-F9EA5DC198CD}"/>
    <cellStyle name="Normal 12 4 3 2 3 2" xfId="5299" xr:uid="{F4661568-85DB-4A1C-99DF-3976894EFF90}"/>
    <cellStyle name="Normal 12 4 3 2 4" xfId="3834" xr:uid="{E9237AD5-E38B-4659-A19D-AB56EF86C5E9}"/>
    <cellStyle name="Normal 12 4 3 3" xfId="1485" xr:uid="{00000000-0005-0000-0000-0000A0030000}"/>
    <cellStyle name="Normal 12 4 3 3 2" xfId="2222" xr:uid="{27DAB0DF-8C9C-4125-B75C-F48D68090EF2}"/>
    <cellStyle name="Normal 12 4 3 3 2 2" xfId="4736" xr:uid="{E6C8DE97-C5FC-4BD5-8B2E-3A62571F4C54}"/>
    <cellStyle name="Normal 12 4 3 3 3" xfId="2961" xr:uid="{33D83958-A973-4741-B173-DD2DA402F31B}"/>
    <cellStyle name="Normal 12 4 3 3 3 2" xfId="5467" xr:uid="{E0D65D78-B86D-48D9-BEB6-DE6E9EDF6F97}"/>
    <cellStyle name="Normal 12 4 3 3 4" xfId="4002" xr:uid="{7E384CA2-9F35-4279-9733-77494568A122}"/>
    <cellStyle name="Normal 12 4 3 4" xfId="1677" xr:uid="{9CD45678-31BC-4CC5-AB99-9C36E7A3ED2C}"/>
    <cellStyle name="Normal 12 4 3 4 2" xfId="4191" xr:uid="{7693C296-EB93-43DD-96A3-703E9B63CD0D}"/>
    <cellStyle name="Normal 12 4 3 5" xfId="2416" xr:uid="{BE9083D1-E371-41D6-8C62-7ABCAA609D83}"/>
    <cellStyle name="Normal 12 4 3 5 2" xfId="4922" xr:uid="{791A20B4-D989-4322-B020-160F653E1673}"/>
    <cellStyle name="Normal 12 4 3 6" xfId="3457" xr:uid="{A624761E-FBD1-42CB-A7F1-4FDA38615129}"/>
    <cellStyle name="Normal 12 4 3 7" xfId="5529" xr:uid="{8635F818-4D83-48B0-9212-39EAB22A8087}"/>
    <cellStyle name="Normal 12 4 4" xfId="888" xr:uid="{00000000-0005-0000-0000-0000A1030000}"/>
    <cellStyle name="Normal 12 4 4 2" xfId="1286" xr:uid="{00000000-0005-0000-0000-0000A2030000}"/>
    <cellStyle name="Normal 12 4 4 2 2" xfId="2023" xr:uid="{25017600-4C08-4D7C-A1EB-1781F26D8F0C}"/>
    <cellStyle name="Normal 12 4 4 2 2 2" xfId="4537" xr:uid="{DC04ED80-D6BB-4E62-8063-C09CA9211330}"/>
    <cellStyle name="Normal 12 4 4 2 3" xfId="2762" xr:uid="{94FE29F9-C7F6-4FA0-8ED0-38CC349340EB}"/>
    <cellStyle name="Normal 12 4 4 2 3 2" xfId="5268" xr:uid="{58B05E88-9AD8-4332-BB17-4888EEFCF4F0}"/>
    <cellStyle name="Normal 12 4 4 2 4" xfId="3803" xr:uid="{2F88763D-4CCA-4A47-8539-4EB84ECEF5E1}"/>
    <cellStyle name="Normal 12 4 4 3" xfId="1454" xr:uid="{00000000-0005-0000-0000-0000A3030000}"/>
    <cellStyle name="Normal 12 4 4 3 2" xfId="2191" xr:uid="{67D8A28C-162A-4F49-A884-E3E92A89E3C7}"/>
    <cellStyle name="Normal 12 4 4 3 2 2" xfId="4705" xr:uid="{26F83B52-2F9D-4C2B-B580-2156C03B7280}"/>
    <cellStyle name="Normal 12 4 4 3 3" xfId="2930" xr:uid="{842D1F43-519F-4A0E-9B71-01E25D3FE69B}"/>
    <cellStyle name="Normal 12 4 4 3 3 2" xfId="5436" xr:uid="{C5FB082B-84C5-4252-8431-93B53CBBE730}"/>
    <cellStyle name="Normal 12 4 4 3 4" xfId="3971" xr:uid="{442A8322-D724-4BA7-B688-CD5CA56C4039}"/>
    <cellStyle name="Normal 12 4 4 4" xfId="1646" xr:uid="{87FAC49E-90D5-4152-A2D4-951A11338E47}"/>
    <cellStyle name="Normal 12 4 4 4 2" xfId="4160" xr:uid="{BA5515CE-78ED-4729-BCE4-35B70CF46918}"/>
    <cellStyle name="Normal 12 4 4 5" xfId="2385" xr:uid="{BD1CD84E-8080-418F-96F1-F4F0A97AE1A8}"/>
    <cellStyle name="Normal 12 4 4 5 2" xfId="4891" xr:uid="{2C1459E4-9657-43A0-ADC5-4C6A4D35DE6F}"/>
    <cellStyle name="Normal 12 4 4 6" xfId="3426" xr:uid="{115665AA-B18C-46E6-A3AC-747E7D4DA407}"/>
    <cellStyle name="Normal 12 4 5" xfId="3079" xr:uid="{AB590C43-3E65-4F06-9CBE-7594D14A0492}"/>
    <cellStyle name="Normal 13" xfId="68" xr:uid="{00000000-0005-0000-0000-0000A4030000}"/>
    <cellStyle name="Normal 13 2" xfId="156" xr:uid="{00000000-0005-0000-0000-0000A5030000}"/>
    <cellStyle name="Normal 13 2 2" xfId="366" xr:uid="{00000000-0005-0000-0000-0000A6030000}"/>
    <cellStyle name="Normal 13 2 3" xfId="632" xr:uid="{00000000-0005-0000-0000-0000A7030000}"/>
    <cellStyle name="Normal 13 2 3 2" xfId="1044" xr:uid="{00000000-0005-0000-0000-0000A8030000}"/>
    <cellStyle name="Normal 13 2 3 2 2" xfId="1781" xr:uid="{AE98CCB0-E6CD-4CF7-ACE6-09D9E887CCAA}"/>
    <cellStyle name="Normal 13 2 3 2 2 2" xfId="4295" xr:uid="{5729E815-34B1-4817-9CE3-CBB0621A1D25}"/>
    <cellStyle name="Normal 13 2 3 2 3" xfId="2520" xr:uid="{D83B19C0-6146-4DDE-9008-59BE9FA4E0C2}"/>
    <cellStyle name="Normal 13 2 3 2 3 2" xfId="5026" xr:uid="{CD8739FF-CE63-49AB-8088-F763B52A10D7}"/>
    <cellStyle name="Normal 13 2 3 2 4" xfId="3561" xr:uid="{10429BF4-D28D-479D-8E1C-66AF262AE6D7}"/>
    <cellStyle name="Normal 13 2 3 3" xfId="3184" xr:uid="{57976F13-7183-442A-A06A-576242EF3C0D}"/>
    <cellStyle name="Normal 13 2 4" xfId="5652" xr:uid="{61BFFC6F-F802-49DB-91B5-D5FCEE8387FE}"/>
    <cellStyle name="Normal 13 3" xfId="367" xr:uid="{00000000-0005-0000-0000-0000A9030000}"/>
    <cellStyle name="Normal 13 4" xfId="631" xr:uid="{00000000-0005-0000-0000-0000AA030000}"/>
    <cellStyle name="Normal 13 4 2" xfId="1043" xr:uid="{00000000-0005-0000-0000-0000AB030000}"/>
    <cellStyle name="Normal 13 4 2 2" xfId="1780" xr:uid="{09ADCC23-1A62-4FA4-9F1E-281910EAE2C0}"/>
    <cellStyle name="Normal 13 4 2 2 2" xfId="4294" xr:uid="{0BB09185-7DDC-4B95-8EBC-65662F7B421F}"/>
    <cellStyle name="Normal 13 4 2 3" xfId="2519" xr:uid="{DFAA07D8-DEA5-4F02-B113-0A7A4AFB3DCA}"/>
    <cellStyle name="Normal 13 4 2 3 2" xfId="5025" xr:uid="{0ADDE601-197C-4C08-A257-AA72D041280C}"/>
    <cellStyle name="Normal 13 4 2 4" xfId="3560" xr:uid="{81C5CB7A-693E-4A7B-800D-40FB197059B8}"/>
    <cellStyle name="Normal 13 4 3" xfId="3183" xr:uid="{C249F66E-0C3C-4DC7-A218-BE225418C787}"/>
    <cellStyle name="Normal 13 5" xfId="5651" xr:uid="{FD759D00-B386-4ACF-B566-0BBA1222A3E9}"/>
    <cellStyle name="Normal 14" xfId="157" xr:uid="{00000000-0005-0000-0000-0000AC030000}"/>
    <cellStyle name="Normal 14 2" xfId="158" xr:uid="{00000000-0005-0000-0000-0000AD030000}"/>
    <cellStyle name="Normal 14 2 2" xfId="634" xr:uid="{00000000-0005-0000-0000-0000AE030000}"/>
    <cellStyle name="Normal 14 2 2 2" xfId="1046" xr:uid="{00000000-0005-0000-0000-0000AF030000}"/>
    <cellStyle name="Normal 14 2 2 2 2" xfId="1783" xr:uid="{790E642C-1E18-4B17-8209-9C65700AD3A3}"/>
    <cellStyle name="Normal 14 2 2 2 2 2" xfId="4297" xr:uid="{0FAE77AD-D169-492C-A768-653124A9B984}"/>
    <cellStyle name="Normal 14 2 2 2 3" xfId="2522" xr:uid="{CF4703C4-AC66-4DF9-936F-062BDC5F8B3E}"/>
    <cellStyle name="Normal 14 2 2 2 3 2" xfId="5028" xr:uid="{9CD2125F-45EE-4885-930C-2E9C3107F836}"/>
    <cellStyle name="Normal 14 2 2 2 4" xfId="3563" xr:uid="{89AF6617-3EAD-416A-8C18-843640F51EF6}"/>
    <cellStyle name="Normal 14 2 2 3" xfId="3186" xr:uid="{51FCCEEE-D83F-44DF-93A2-C2E2CE830CF4}"/>
    <cellStyle name="Normal 14 2 3" xfId="5654" xr:uid="{DA15BBAD-FF8C-49A4-96A1-970FE5DFEDA1}"/>
    <cellStyle name="Normal 14 3" xfId="368" xr:uid="{00000000-0005-0000-0000-0000B0030000}"/>
    <cellStyle name="Normal 14 4" xfId="633" xr:uid="{00000000-0005-0000-0000-0000B1030000}"/>
    <cellStyle name="Normal 14 4 2" xfId="1045" xr:uid="{00000000-0005-0000-0000-0000B2030000}"/>
    <cellStyle name="Normal 14 4 2 2" xfId="1782" xr:uid="{AB732C6E-4BB6-4455-B49F-F9B2D264D08C}"/>
    <cellStyle name="Normal 14 4 2 2 2" xfId="4296" xr:uid="{2BFDEA10-6D14-4D30-BE84-A94E7A29B252}"/>
    <cellStyle name="Normal 14 4 2 3" xfId="2521" xr:uid="{E5829955-3BB5-4CA3-9506-E4B1C6FD09B2}"/>
    <cellStyle name="Normal 14 4 2 3 2" xfId="5027" xr:uid="{15E102F0-0DE0-4F17-A91C-E5BF313372B4}"/>
    <cellStyle name="Normal 14 4 2 4" xfId="3562" xr:uid="{94F6EFAE-BF17-4CC7-9CCD-D004AAF5D5C3}"/>
    <cellStyle name="Normal 14 4 3" xfId="3185" xr:uid="{EB504246-4DE0-46F1-B793-D27537E07A07}"/>
    <cellStyle name="Normal 14 5" xfId="5653" xr:uid="{4A5BDD71-C6A3-46CA-B7D9-E5B88B9D4357}"/>
    <cellStyle name="Normal 15" xfId="70" xr:uid="{00000000-0005-0000-0000-0000B3030000}"/>
    <cellStyle name="Normal 15 2" xfId="159" xr:uid="{00000000-0005-0000-0000-0000B4030000}"/>
    <cellStyle name="Normal 15 2 2" xfId="636" xr:uid="{00000000-0005-0000-0000-0000B5030000}"/>
    <cellStyle name="Normal 15 2 2 2" xfId="1048" xr:uid="{00000000-0005-0000-0000-0000B6030000}"/>
    <cellStyle name="Normal 15 2 2 2 2" xfId="1785" xr:uid="{3F91F23A-A821-4EF3-9AE8-19B6EEDFE5AB}"/>
    <cellStyle name="Normal 15 2 2 2 2 2" xfId="4299" xr:uid="{724D2F49-A195-436B-8EFB-337D59F5628D}"/>
    <cellStyle name="Normal 15 2 2 2 3" xfId="2524" xr:uid="{3F2024BA-6919-4224-96A1-BA687131C76A}"/>
    <cellStyle name="Normal 15 2 2 2 3 2" xfId="5030" xr:uid="{8744E369-2A3C-40BF-A8C8-C050719D7AAD}"/>
    <cellStyle name="Normal 15 2 2 2 4" xfId="3565" xr:uid="{FC681844-EAF3-416B-949B-0EC7EF72A3BC}"/>
    <cellStyle name="Normal 15 2 2 3" xfId="3188" xr:uid="{A0A1EB13-18E2-410F-8F75-187662BC389E}"/>
    <cellStyle name="Normal 15 2 3" xfId="5656" xr:uid="{50ED69D9-5417-44E0-BBA9-8703126966E9}"/>
    <cellStyle name="Normal 15 3" xfId="369" xr:uid="{00000000-0005-0000-0000-0000B7030000}"/>
    <cellStyle name="Normal 15 4" xfId="635" xr:uid="{00000000-0005-0000-0000-0000B8030000}"/>
    <cellStyle name="Normal 15 4 2" xfId="1047" xr:uid="{00000000-0005-0000-0000-0000B9030000}"/>
    <cellStyle name="Normal 15 4 2 2" xfId="1784" xr:uid="{E338FF57-26C8-476C-B489-77B59395A072}"/>
    <cellStyle name="Normal 15 4 2 2 2" xfId="4298" xr:uid="{867774F5-F53E-4AAD-81FE-204A0F7867EF}"/>
    <cellStyle name="Normal 15 4 2 3" xfId="2523" xr:uid="{6ECEC48B-C96C-4E5E-83EB-F9BA70934C64}"/>
    <cellStyle name="Normal 15 4 2 3 2" xfId="5029" xr:uid="{C8EAEFE6-FB69-4162-81EF-080543DBF484}"/>
    <cellStyle name="Normal 15 4 2 4" xfId="3564" xr:uid="{B78EEC32-CF7B-4296-9976-B146A464F61F}"/>
    <cellStyle name="Normal 15 4 3" xfId="3187" xr:uid="{339CD962-FB16-4214-BD50-0697C0FC1DBE}"/>
    <cellStyle name="Normal 15 5" xfId="5655" xr:uid="{FC48AF02-F0C3-4DDA-B278-7C6377370174}"/>
    <cellStyle name="Normal 16" xfId="74" xr:uid="{00000000-0005-0000-0000-0000BA030000}"/>
    <cellStyle name="Normal 16 2" xfId="160" xr:uid="{00000000-0005-0000-0000-0000BB030000}"/>
    <cellStyle name="Normal 16 2 2" xfId="638" xr:uid="{00000000-0005-0000-0000-0000BC030000}"/>
    <cellStyle name="Normal 16 2 2 2" xfId="1050" xr:uid="{00000000-0005-0000-0000-0000BD030000}"/>
    <cellStyle name="Normal 16 2 2 2 2" xfId="1787" xr:uid="{97B3E332-B32C-44D7-984E-F855627ACED5}"/>
    <cellStyle name="Normal 16 2 2 2 2 2" xfId="4301" xr:uid="{BBEA2F65-3E9A-4B2A-B979-301412AADBAE}"/>
    <cellStyle name="Normal 16 2 2 2 3" xfId="2526" xr:uid="{A6C9704A-CE91-48A0-B6EC-78379E656832}"/>
    <cellStyle name="Normal 16 2 2 2 3 2" xfId="5032" xr:uid="{BCF31F58-DC8D-490E-917A-7369050C427B}"/>
    <cellStyle name="Normal 16 2 2 2 4" xfId="3567" xr:uid="{F66D225B-3846-4C50-8C11-ACC60F88676E}"/>
    <cellStyle name="Normal 16 2 2 3" xfId="3190" xr:uid="{2B0E4CDD-9E89-4053-8940-C54BF9B68CC0}"/>
    <cellStyle name="Normal 16 2 3" xfId="5658" xr:uid="{0C8B423D-218C-4ECA-B36D-0FBCB76E828F}"/>
    <cellStyle name="Normal 16 3" xfId="370" xr:uid="{00000000-0005-0000-0000-0000BE030000}"/>
    <cellStyle name="Normal 16 4" xfId="637" xr:uid="{00000000-0005-0000-0000-0000BF030000}"/>
    <cellStyle name="Normal 16 4 2" xfId="1049" xr:uid="{00000000-0005-0000-0000-0000C0030000}"/>
    <cellStyle name="Normal 16 4 2 2" xfId="1786" xr:uid="{49AB656A-3ADE-4E9E-8706-32EA2E013939}"/>
    <cellStyle name="Normal 16 4 2 2 2" xfId="4300" xr:uid="{FEF14809-65D3-4D79-80A1-9FDC11C09603}"/>
    <cellStyle name="Normal 16 4 2 3" xfId="2525" xr:uid="{BD709FC5-0373-4B27-B0F2-8D2B45675F04}"/>
    <cellStyle name="Normal 16 4 2 3 2" xfId="5031" xr:uid="{B734F7BB-E89C-4781-8A2A-37022FEDC795}"/>
    <cellStyle name="Normal 16 4 2 4" xfId="3566" xr:uid="{ED9003B7-D9D8-4B13-BFD4-4687087B9AF5}"/>
    <cellStyle name="Normal 16 4 3" xfId="3189" xr:uid="{E76DDED6-28DB-4969-A197-BA12354299EB}"/>
    <cellStyle name="Normal 16 5" xfId="5657" xr:uid="{34D4E1D5-EC4D-40C2-912A-E549957060CD}"/>
    <cellStyle name="Normal 17" xfId="161" xr:uid="{00000000-0005-0000-0000-0000C1030000}"/>
    <cellStyle name="Normal 17 2" xfId="162" xr:uid="{00000000-0005-0000-0000-0000C2030000}"/>
    <cellStyle name="Normal 17 2 2" xfId="640" xr:uid="{00000000-0005-0000-0000-0000C3030000}"/>
    <cellStyle name="Normal 17 2 2 2" xfId="1052" xr:uid="{00000000-0005-0000-0000-0000C4030000}"/>
    <cellStyle name="Normal 17 2 2 2 2" xfId="1789" xr:uid="{880B98B5-60B1-400C-A234-850F96EFBB83}"/>
    <cellStyle name="Normal 17 2 2 2 2 2" xfId="4303" xr:uid="{87A594CB-3268-4961-AEBF-9AF3586D6379}"/>
    <cellStyle name="Normal 17 2 2 2 3" xfId="2528" xr:uid="{4F1402FD-0250-4262-940B-01C0D7E68BAE}"/>
    <cellStyle name="Normal 17 2 2 2 3 2" xfId="5034" xr:uid="{17F05BCF-B606-42C8-9DF8-72E6EAF7AF5D}"/>
    <cellStyle name="Normal 17 2 2 2 4" xfId="3569" xr:uid="{22F79770-C975-490B-A696-7C1F5E1E10AC}"/>
    <cellStyle name="Normal 17 2 2 3" xfId="3192" xr:uid="{4BF0319A-5062-48AE-8643-A8A5DEA2456E}"/>
    <cellStyle name="Normal 17 2 3" xfId="5660" xr:uid="{D68018EA-AF2E-4E78-9938-1935CFD3E65D}"/>
    <cellStyle name="Normal 17 3" xfId="371" xr:uid="{00000000-0005-0000-0000-0000C5030000}"/>
    <cellStyle name="Normal 17 4" xfId="639" xr:uid="{00000000-0005-0000-0000-0000C6030000}"/>
    <cellStyle name="Normal 17 4 2" xfId="1051" xr:uid="{00000000-0005-0000-0000-0000C7030000}"/>
    <cellStyle name="Normal 17 4 2 2" xfId="1788" xr:uid="{FE642DD8-9BBE-44AB-A5F6-30367BC8CC94}"/>
    <cellStyle name="Normal 17 4 2 2 2" xfId="4302" xr:uid="{2AB7945F-7C13-4528-86CD-94C8A487BB2E}"/>
    <cellStyle name="Normal 17 4 2 3" xfId="2527" xr:uid="{9C919A6D-BE96-4041-A8AA-0698ECC195B3}"/>
    <cellStyle name="Normal 17 4 2 3 2" xfId="5033" xr:uid="{E2E86B6B-402E-4E44-89F5-17884776F181}"/>
    <cellStyle name="Normal 17 4 2 4" xfId="3568" xr:uid="{71C23AD6-59AE-4F54-A2B7-D23484D8A7C3}"/>
    <cellStyle name="Normal 17 4 3" xfId="3191" xr:uid="{D23142BE-7C5E-4BD4-A9A8-ADE3A0DADCBC}"/>
    <cellStyle name="Normal 17 5" xfId="5659" xr:uid="{93ABF5F2-294C-402A-A46A-D1DC6ED0087A}"/>
    <cellStyle name="Normal 18" xfId="163" xr:uid="{00000000-0005-0000-0000-0000C8030000}"/>
    <cellStyle name="Normal 18 2" xfId="164" xr:uid="{00000000-0005-0000-0000-0000C9030000}"/>
    <cellStyle name="Normal 18 2 2" xfId="642" xr:uid="{00000000-0005-0000-0000-0000CA030000}"/>
    <cellStyle name="Normal 18 2 2 2" xfId="1054" xr:uid="{00000000-0005-0000-0000-0000CB030000}"/>
    <cellStyle name="Normal 18 2 2 2 2" xfId="1791" xr:uid="{41F90678-E9D4-4892-97E5-264B9730009E}"/>
    <cellStyle name="Normal 18 2 2 2 2 2" xfId="4305" xr:uid="{B82F1240-3665-4B37-9503-AE0CD0C97699}"/>
    <cellStyle name="Normal 18 2 2 2 3" xfId="2530" xr:uid="{96B6B5AA-9093-4613-87D5-E962769E4AEE}"/>
    <cellStyle name="Normal 18 2 2 2 3 2" xfId="5036" xr:uid="{698D7E6E-A937-4E37-8BF7-FBE6148A1040}"/>
    <cellStyle name="Normal 18 2 2 2 4" xfId="3571" xr:uid="{ED8E1147-E32C-4D38-B01C-4A2430B2139D}"/>
    <cellStyle name="Normal 18 2 2 3" xfId="3194" xr:uid="{A554A818-210E-4268-9B8C-1940A2D3343C}"/>
    <cellStyle name="Normal 18 2 3" xfId="5662" xr:uid="{0864DE8D-04DF-4CF4-8EF9-41692D4DC905}"/>
    <cellStyle name="Normal 18 3" xfId="372" xr:uid="{00000000-0005-0000-0000-0000CC030000}"/>
    <cellStyle name="Normal 18 4" xfId="641" xr:uid="{00000000-0005-0000-0000-0000CD030000}"/>
    <cellStyle name="Normal 18 4 2" xfId="1053" xr:uid="{00000000-0005-0000-0000-0000CE030000}"/>
    <cellStyle name="Normal 18 4 2 2" xfId="1790" xr:uid="{33DC187C-F35C-4D7F-A0B6-7A53A913DAD5}"/>
    <cellStyle name="Normal 18 4 2 2 2" xfId="4304" xr:uid="{4D29A225-8701-421E-947F-B9EB16438ED4}"/>
    <cellStyle name="Normal 18 4 2 3" xfId="2529" xr:uid="{924D4B1A-353B-4083-B6D8-F1357996F960}"/>
    <cellStyle name="Normal 18 4 2 3 2" xfId="5035" xr:uid="{ABFC5649-375D-4074-BA58-624B52953816}"/>
    <cellStyle name="Normal 18 4 2 4" xfId="3570" xr:uid="{63A9A22C-A94B-4048-8C2D-A2DF4BC430A5}"/>
    <cellStyle name="Normal 18 4 3" xfId="3193" xr:uid="{FB6D25C6-97C8-4DA6-9FA2-5F92577B309A}"/>
    <cellStyle name="Normal 18 5" xfId="5661" xr:uid="{5F156B9A-ED1E-4DCA-96DF-C6C8220636D5}"/>
    <cellStyle name="Normal 19" xfId="165" xr:uid="{00000000-0005-0000-0000-0000CF030000}"/>
    <cellStyle name="Normal 19 2" xfId="166" xr:uid="{00000000-0005-0000-0000-0000D0030000}"/>
    <cellStyle name="Normal 19 2 2" xfId="644" xr:uid="{00000000-0005-0000-0000-0000D1030000}"/>
    <cellStyle name="Normal 19 2 2 2" xfId="1056" xr:uid="{00000000-0005-0000-0000-0000D2030000}"/>
    <cellStyle name="Normal 19 2 2 2 2" xfId="1793" xr:uid="{ABB0C9B4-9372-44C7-B9D2-CAAC2FE7D243}"/>
    <cellStyle name="Normal 19 2 2 2 2 2" xfId="4307" xr:uid="{77365E85-2F5D-421D-91D0-6A30F94E6F10}"/>
    <cellStyle name="Normal 19 2 2 2 3" xfId="2532" xr:uid="{39C79477-47A3-4C8D-9840-22C1DFB3DFDC}"/>
    <cellStyle name="Normal 19 2 2 2 3 2" xfId="5038" xr:uid="{72F6E29B-1C64-4F1D-B945-01338CB79C1A}"/>
    <cellStyle name="Normal 19 2 2 2 4" xfId="3573" xr:uid="{6D428DE5-DC9B-4807-8390-EA3C6AEE03D1}"/>
    <cellStyle name="Normal 19 2 2 3" xfId="3196" xr:uid="{369E1655-6BF5-430D-AA50-3A3D2DC84C68}"/>
    <cellStyle name="Normal 19 2 3" xfId="5664" xr:uid="{FEACEE48-1BF1-4350-9AC8-74A68845F233}"/>
    <cellStyle name="Normal 19 3" xfId="373" xr:uid="{00000000-0005-0000-0000-0000D3030000}"/>
    <cellStyle name="Normal 19 4" xfId="643" xr:uid="{00000000-0005-0000-0000-0000D4030000}"/>
    <cellStyle name="Normal 19 4 2" xfId="1055" xr:uid="{00000000-0005-0000-0000-0000D5030000}"/>
    <cellStyle name="Normal 19 4 2 2" xfId="1792" xr:uid="{EDDF7726-24C8-4703-B832-5EE167867825}"/>
    <cellStyle name="Normal 19 4 2 2 2" xfId="4306" xr:uid="{08E72FCC-8C3C-448B-B64C-D019450F54CC}"/>
    <cellStyle name="Normal 19 4 2 3" xfId="2531" xr:uid="{605377D4-831E-4AAD-B1F6-21A370AB16BD}"/>
    <cellStyle name="Normal 19 4 2 3 2" xfId="5037" xr:uid="{9F8FF127-7EC5-4FEA-9728-AA192978375B}"/>
    <cellStyle name="Normal 19 4 2 4" xfId="3572" xr:uid="{7BDBE6D6-8F88-4826-9756-72BB434D96CE}"/>
    <cellStyle name="Normal 19 4 3" xfId="3195" xr:uid="{A22890BF-9B1A-46ED-8518-B18FE439CAA8}"/>
    <cellStyle name="Normal 19 5" xfId="5663" xr:uid="{793A4061-7426-4187-8636-3816D4C04579}"/>
    <cellStyle name="Normal 2" xfId="17" xr:uid="{00000000-0005-0000-0000-0000D6030000}"/>
    <cellStyle name="Normal 2 10" xfId="167" xr:uid="{00000000-0005-0000-0000-0000D7030000}"/>
    <cellStyle name="Normal 2 10 2" xfId="374" xr:uid="{00000000-0005-0000-0000-0000D8030000}"/>
    <cellStyle name="Normal 2 10 3" xfId="645" xr:uid="{00000000-0005-0000-0000-0000D9030000}"/>
    <cellStyle name="Normal 2 10 3 2" xfId="1057" xr:uid="{00000000-0005-0000-0000-0000DA030000}"/>
    <cellStyle name="Normal 2 10 3 2 2" xfId="1794" xr:uid="{FC43B680-B9E3-43C8-B0DD-88526974A97E}"/>
    <cellStyle name="Normal 2 10 3 2 2 2" xfId="4308" xr:uid="{F2A52A22-66DC-4FEC-9C82-B229D9BA3DEE}"/>
    <cellStyle name="Normal 2 10 3 2 3" xfId="2533" xr:uid="{A13AC8FB-1042-44AD-A1AC-12D032267331}"/>
    <cellStyle name="Normal 2 10 3 2 3 2" xfId="5039" xr:uid="{2610D772-DABE-4D4A-83E7-E7F6FEC77C24}"/>
    <cellStyle name="Normal 2 10 3 2 4" xfId="3574" xr:uid="{AB578733-852B-4F08-9D78-CCE7510C5C06}"/>
    <cellStyle name="Normal 2 10 3 3" xfId="3197" xr:uid="{DDB67473-5644-4E25-9BB0-D35E3C190F10}"/>
    <cellStyle name="Normal 2 10 4" xfId="5666" xr:uid="{A11E98FA-1014-4C91-86E6-83C88F36B621}"/>
    <cellStyle name="Normal 2 11" xfId="168" xr:uid="{00000000-0005-0000-0000-0000DB030000}"/>
    <cellStyle name="Normal 2 11 2" xfId="375" xr:uid="{00000000-0005-0000-0000-0000DC030000}"/>
    <cellStyle name="Normal 2 11 3" xfId="646" xr:uid="{00000000-0005-0000-0000-0000DD030000}"/>
    <cellStyle name="Normal 2 11 3 2" xfId="1058" xr:uid="{00000000-0005-0000-0000-0000DE030000}"/>
    <cellStyle name="Normal 2 11 3 2 2" xfId="1795" xr:uid="{CDCF2048-2091-41B5-B9D5-615E9CE7CE83}"/>
    <cellStyle name="Normal 2 11 3 2 2 2" xfId="4309" xr:uid="{768E3569-CBC4-47BA-9BE5-8DF1D96B4915}"/>
    <cellStyle name="Normal 2 11 3 2 3" xfId="2534" xr:uid="{6BF99E89-6D2F-4BA2-BA09-5524514DD95B}"/>
    <cellStyle name="Normal 2 11 3 2 3 2" xfId="5040" xr:uid="{44E4AC31-637D-40DE-B994-A78FD56E8500}"/>
    <cellStyle name="Normal 2 11 3 2 4" xfId="3575" xr:uid="{6D230467-44EB-4C54-A209-50EDD2C48CB7}"/>
    <cellStyle name="Normal 2 11 3 3" xfId="3198" xr:uid="{2C4C4B17-066C-45D4-9A86-65657BE5167C}"/>
    <cellStyle name="Normal 2 11 4" xfId="5667" xr:uid="{64C5FBB4-1F7F-455B-80F4-DC7C1AF10DF3}"/>
    <cellStyle name="Normal 2 12" xfId="169" xr:uid="{00000000-0005-0000-0000-0000DF030000}"/>
    <cellStyle name="Normal 2 12 2" xfId="376" xr:uid="{00000000-0005-0000-0000-0000E0030000}"/>
    <cellStyle name="Normal 2 12 3" xfId="647" xr:uid="{00000000-0005-0000-0000-0000E1030000}"/>
    <cellStyle name="Normal 2 12 3 2" xfId="1059" xr:uid="{00000000-0005-0000-0000-0000E2030000}"/>
    <cellStyle name="Normal 2 12 3 2 2" xfId="1796" xr:uid="{498D3BBF-7E6D-4FDF-A8CC-EC1CE5B1B11D}"/>
    <cellStyle name="Normal 2 12 3 2 2 2" xfId="4310" xr:uid="{5AD695EE-FEFA-4590-9BA1-19B5F4E36286}"/>
    <cellStyle name="Normal 2 12 3 2 3" xfId="2535" xr:uid="{5AEDB4A3-5318-496E-AD6A-F432C15C490D}"/>
    <cellStyle name="Normal 2 12 3 2 3 2" xfId="5041" xr:uid="{F9166AD6-4D29-4DB0-8EA5-A4F8972477E6}"/>
    <cellStyle name="Normal 2 12 3 2 4" xfId="3576" xr:uid="{E85E41D5-B710-47D7-98B2-98C45D7E1C2E}"/>
    <cellStyle name="Normal 2 12 3 3" xfId="3199" xr:uid="{C7138548-9BF3-4AE8-A51C-2E3A9EAAA76A}"/>
    <cellStyle name="Normal 2 12 4" xfId="5668" xr:uid="{71499A4F-8AFB-4D37-B240-294C383CC859}"/>
    <cellStyle name="Normal 2 13" xfId="170" xr:uid="{00000000-0005-0000-0000-0000E3030000}"/>
    <cellStyle name="Normal 2 13 2" xfId="377" xr:uid="{00000000-0005-0000-0000-0000E4030000}"/>
    <cellStyle name="Normal 2 13 3" xfId="648" xr:uid="{00000000-0005-0000-0000-0000E5030000}"/>
    <cellStyle name="Normal 2 13 3 2" xfId="1060" xr:uid="{00000000-0005-0000-0000-0000E6030000}"/>
    <cellStyle name="Normal 2 13 3 2 2" xfId="1797" xr:uid="{09E0BA31-B69C-458C-9B4E-D67055BEA62A}"/>
    <cellStyle name="Normal 2 13 3 2 2 2" xfId="4311" xr:uid="{31EEA274-8105-4563-AD73-F9FD873C05D2}"/>
    <cellStyle name="Normal 2 13 3 2 3" xfId="2536" xr:uid="{6CC4132F-9ACF-4336-BA1B-880C5E89B82B}"/>
    <cellStyle name="Normal 2 13 3 2 3 2" xfId="5042" xr:uid="{634495DA-9300-4ED1-8558-26B81839396F}"/>
    <cellStyle name="Normal 2 13 3 2 4" xfId="3577" xr:uid="{BED9700F-6793-4F25-AFF8-7C3C3F8BCC46}"/>
    <cellStyle name="Normal 2 13 3 3" xfId="3200" xr:uid="{A79B2A24-5DB4-4FA1-BCC2-3EC2C79D7EA9}"/>
    <cellStyle name="Normal 2 13 4" xfId="5669" xr:uid="{9CF84AAD-AA4C-4E4B-B46A-78A5FF39047D}"/>
    <cellStyle name="Normal 2 14" xfId="171" xr:uid="{00000000-0005-0000-0000-0000E7030000}"/>
    <cellStyle name="Normal 2 14 2" xfId="378" xr:uid="{00000000-0005-0000-0000-0000E8030000}"/>
    <cellStyle name="Normal 2 14 3" xfId="649" xr:uid="{00000000-0005-0000-0000-0000E9030000}"/>
    <cellStyle name="Normal 2 14 3 2" xfId="1061" xr:uid="{00000000-0005-0000-0000-0000EA030000}"/>
    <cellStyle name="Normal 2 14 3 2 2" xfId="1798" xr:uid="{1A6F0BF1-3229-4499-ADDA-9FAC7C1DD557}"/>
    <cellStyle name="Normal 2 14 3 2 2 2" xfId="4312" xr:uid="{59B622EF-BBAC-43ED-A17A-933D82F81F10}"/>
    <cellStyle name="Normal 2 14 3 2 3" xfId="2537" xr:uid="{A0910386-5747-4EA0-8626-DE1B81C2E4C7}"/>
    <cellStyle name="Normal 2 14 3 2 3 2" xfId="5043" xr:uid="{DA2FA28F-4A5D-4A0B-BB98-C13A007A6A7A}"/>
    <cellStyle name="Normal 2 14 3 2 4" xfId="3578" xr:uid="{66709600-E789-497B-9B66-6BA5B24CA443}"/>
    <cellStyle name="Normal 2 14 3 3" xfId="3201" xr:uid="{0C86DE40-426A-42C8-8D18-1C480080713A}"/>
    <cellStyle name="Normal 2 14 4" xfId="5670" xr:uid="{91D0D649-BFD9-4FF3-B497-5B9F0AF6611A}"/>
    <cellStyle name="Normal 2 15" xfId="172" xr:uid="{00000000-0005-0000-0000-0000EB030000}"/>
    <cellStyle name="Normal 2 15 2" xfId="379" xr:uid="{00000000-0005-0000-0000-0000EC030000}"/>
    <cellStyle name="Normal 2 15 3" xfId="650" xr:uid="{00000000-0005-0000-0000-0000ED030000}"/>
    <cellStyle name="Normal 2 15 3 2" xfId="1062" xr:uid="{00000000-0005-0000-0000-0000EE030000}"/>
    <cellStyle name="Normal 2 15 3 2 2" xfId="1799" xr:uid="{688CB275-AD7C-455B-9AAD-C4839D2B246D}"/>
    <cellStyle name="Normal 2 15 3 2 2 2" xfId="4313" xr:uid="{5B3C43E5-950B-4930-945D-C60DD274E3E0}"/>
    <cellStyle name="Normal 2 15 3 2 3" xfId="2538" xr:uid="{0DF75D4F-A50F-4F8A-A5FC-18CB1BC1133C}"/>
    <cellStyle name="Normal 2 15 3 2 3 2" xfId="5044" xr:uid="{4BF1407A-92CD-4CAA-8D59-744EA7FF0278}"/>
    <cellStyle name="Normal 2 15 3 2 4" xfId="3579" xr:uid="{3133A56C-5D70-4CBD-A6D5-AF39743C773B}"/>
    <cellStyle name="Normal 2 15 3 3" xfId="3202" xr:uid="{F1B179E5-D1ED-444E-8B16-785959F125C8}"/>
    <cellStyle name="Normal 2 15 4" xfId="5671" xr:uid="{7CB6F145-C5C2-4F6D-A6BE-DB3BC1B3189C}"/>
    <cellStyle name="Normal 2 16" xfId="380" xr:uid="{00000000-0005-0000-0000-0000EF030000}"/>
    <cellStyle name="Normal 2 17" xfId="498" xr:uid="{00000000-0005-0000-0000-0000F0030000}"/>
    <cellStyle name="Normal 2 17 2" xfId="777" xr:uid="{00000000-0005-0000-0000-0000F1030000}"/>
    <cellStyle name="Normal 2 17 2 2" xfId="1181" xr:uid="{00000000-0005-0000-0000-0000F2030000}"/>
    <cellStyle name="Normal 2 17 2 2 2" xfId="1918" xr:uid="{966ABBC9-CECC-4C50-BC56-C67AC77BF72D}"/>
    <cellStyle name="Normal 2 17 2 2 2 2" xfId="4432" xr:uid="{C289CC80-4C44-4F02-8EED-E198820C368A}"/>
    <cellStyle name="Normal 2 17 2 2 3" xfId="2657" xr:uid="{157B5CDB-AE74-4B1B-B9B9-89C03CAA5401}"/>
    <cellStyle name="Normal 2 17 2 2 3 2" xfId="5163" xr:uid="{C532BB28-42B6-4AAB-9481-AC43A45CC08F}"/>
    <cellStyle name="Normal 2 17 2 2 4" xfId="3698" xr:uid="{337579D5-37AF-47FD-BC46-D1418A74EC70}"/>
    <cellStyle name="Normal 2 17 2 3" xfId="1349" xr:uid="{00000000-0005-0000-0000-0000F3030000}"/>
    <cellStyle name="Normal 2 17 2 3 2" xfId="2086" xr:uid="{2FECCC3B-DA10-4FD1-9ACE-DAC9CD83D92B}"/>
    <cellStyle name="Normal 2 17 2 3 2 2" xfId="4600" xr:uid="{AB73A5C3-8645-427E-B479-9B00F8746007}"/>
    <cellStyle name="Normal 2 17 2 3 3" xfId="2825" xr:uid="{0D567E4F-A357-440A-8E3C-FF8E41C53240}"/>
    <cellStyle name="Normal 2 17 2 3 3 2" xfId="5331" xr:uid="{BEB9E361-8057-47AD-AD69-8697D11781C4}"/>
    <cellStyle name="Normal 2 17 2 3 4" xfId="3866" xr:uid="{46427FBC-C301-4EC4-8BEE-6F53BE0027E7}"/>
    <cellStyle name="Normal 2 17 2 4" xfId="1541" xr:uid="{AD9E5553-1105-4722-98E4-1AA535D7299D}"/>
    <cellStyle name="Normal 2 17 2 4 2" xfId="4055" xr:uid="{D8C86A5C-A359-464E-A47F-CDDE82E7AA6D}"/>
    <cellStyle name="Normal 2 17 2 5" xfId="2280" xr:uid="{27D71212-F3E7-4506-91F5-7D0DB3D04358}"/>
    <cellStyle name="Normal 2 17 2 5 2" xfId="4786" xr:uid="{32DE1427-66FD-44E3-92D5-4EE7E461C5D6}"/>
    <cellStyle name="Normal 2 17 2 6" xfId="3321" xr:uid="{96D1BCF0-F781-47FF-8264-628BFAC9860A}"/>
    <cellStyle name="Normal 2 17 3" xfId="3076" xr:uid="{237FA33D-6424-4F38-838A-75CC471720BC}"/>
    <cellStyle name="Normal 2 18" xfId="776" xr:uid="{00000000-0005-0000-0000-0000F4030000}"/>
    <cellStyle name="Normal 2 18 2" xfId="5665" xr:uid="{F9AF588D-CC96-406B-BA2A-ED5ACAFFD398}"/>
    <cellStyle name="Normal 2 2" xfId="8" xr:uid="{00000000-0005-0000-0000-0000F5030000}"/>
    <cellStyle name="Normal 2 2 2" xfId="15" xr:uid="{00000000-0005-0000-0000-0000F6030000}"/>
    <cellStyle name="Normal 2 2 3" xfId="381" xr:uid="{00000000-0005-0000-0000-0000F7030000}"/>
    <cellStyle name="Normal 2 2 4" xfId="382" xr:uid="{00000000-0005-0000-0000-0000F8030000}"/>
    <cellStyle name="Normal 2 2 5" xfId="651" xr:uid="{00000000-0005-0000-0000-0000F9030000}"/>
    <cellStyle name="Normal 2 2 5 2" xfId="1063" xr:uid="{00000000-0005-0000-0000-0000FA030000}"/>
    <cellStyle name="Normal 2 2 5 2 2" xfId="1800" xr:uid="{6BACA395-8A3B-432F-9584-9C8756F518B6}"/>
    <cellStyle name="Normal 2 2 5 2 2 2" xfId="4314" xr:uid="{853F57E9-91E3-4AED-87C7-75591C6A43BE}"/>
    <cellStyle name="Normal 2 2 5 2 3" xfId="2539" xr:uid="{46596814-552C-413B-B3A5-F7386EEEC1A7}"/>
    <cellStyle name="Normal 2 2 5 2 3 2" xfId="5045" xr:uid="{2DB143C9-901B-4CE3-8A70-5ECA5F688625}"/>
    <cellStyle name="Normal 2 2 5 2 4" xfId="3580" xr:uid="{ADF871CF-C6E7-4B75-B2AA-562C1AB6522B}"/>
    <cellStyle name="Normal 2 2 5 3" xfId="3203" xr:uid="{012A9152-35B9-4A38-BDDF-8C58FCE33F80}"/>
    <cellStyle name="Normal 2 2 6" xfId="5672" xr:uid="{10FF0219-7123-40FF-8495-BAA35D7E76ED}"/>
    <cellStyle name="Normal 2 3" xfId="173" xr:uid="{00000000-0005-0000-0000-0000FB030000}"/>
    <cellStyle name="Normal 2 3 2" xfId="383" xr:uid="{00000000-0005-0000-0000-0000FC030000}"/>
    <cellStyle name="Normal 2 3 3" xfId="652" xr:uid="{00000000-0005-0000-0000-0000FD030000}"/>
    <cellStyle name="Normal 2 3 3 2" xfId="1064" xr:uid="{00000000-0005-0000-0000-0000FE030000}"/>
    <cellStyle name="Normal 2 3 3 2 2" xfId="1801" xr:uid="{102D8EBE-DDC6-4164-AF2E-B5DF626A4F8C}"/>
    <cellStyle name="Normal 2 3 3 2 2 2" xfId="4315" xr:uid="{8EA71ACC-0D45-41AC-8588-1016E761BAC3}"/>
    <cellStyle name="Normal 2 3 3 2 3" xfId="2540" xr:uid="{A43E6B81-740E-4AC2-AF77-35C6320167B2}"/>
    <cellStyle name="Normal 2 3 3 2 3 2" xfId="5046" xr:uid="{1CE31261-43AD-4B69-B248-F94D25C33826}"/>
    <cellStyle name="Normal 2 3 3 2 4" xfId="3581" xr:uid="{01E8F655-48FD-4968-A0BA-C622AA67A0D3}"/>
    <cellStyle name="Normal 2 3 3 3" xfId="3204" xr:uid="{184B5400-BD1C-4489-9399-B5634FF696F9}"/>
    <cellStyle name="Normal 2 3 4" xfId="5673" xr:uid="{88AF1DF1-5C77-4D66-89F7-31152F8BD21A}"/>
    <cellStyle name="Normal 2 4" xfId="174" xr:uid="{00000000-0005-0000-0000-0000FF030000}"/>
    <cellStyle name="Normal 2 4 2" xfId="384" xr:uid="{00000000-0005-0000-0000-000000040000}"/>
    <cellStyle name="Normal 2 4 3" xfId="385" xr:uid="{00000000-0005-0000-0000-000001040000}"/>
    <cellStyle name="Normal 2 4 4" xfId="538" xr:uid="{00000000-0005-0000-0000-000002040000}"/>
    <cellStyle name="Normal 2 4 5" xfId="653" xr:uid="{00000000-0005-0000-0000-000003040000}"/>
    <cellStyle name="Normal 2 4 5 2" xfId="1065" xr:uid="{00000000-0005-0000-0000-000004040000}"/>
    <cellStyle name="Normal 2 4 5 2 2" xfId="1802" xr:uid="{C96CFC7C-A85C-4334-9F83-B35201D92DB5}"/>
    <cellStyle name="Normal 2 4 5 2 2 2" xfId="4316" xr:uid="{F6D39AF3-3A4E-4899-9F7D-7C2B592D2608}"/>
    <cellStyle name="Normal 2 4 5 2 3" xfId="2541" xr:uid="{52763F69-6052-46BD-98C2-9E6AC709B937}"/>
    <cellStyle name="Normal 2 4 5 2 3 2" xfId="5047" xr:uid="{F4D5F77A-89B5-4C66-8A66-B50BEB85DC2B}"/>
    <cellStyle name="Normal 2 4 5 2 4" xfId="3582" xr:uid="{B272E867-735B-4657-A3C6-78FD2C286218}"/>
    <cellStyle name="Normal 2 4 5 3" xfId="3205" xr:uid="{3D867ABA-ACFF-409A-BA78-500644A9FF3A}"/>
    <cellStyle name="Normal 2 4 6" xfId="5674" xr:uid="{B706C1EA-52B1-4F5A-965F-5B62AF0492D6}"/>
    <cellStyle name="Normal 2 5" xfId="175" xr:uid="{00000000-0005-0000-0000-000005040000}"/>
    <cellStyle name="Normal 2 5 2" xfId="386" xr:uid="{00000000-0005-0000-0000-000006040000}"/>
    <cellStyle name="Normal 2 5 3" xfId="654" xr:uid="{00000000-0005-0000-0000-000007040000}"/>
    <cellStyle name="Normal 2 5 3 2" xfId="1066" xr:uid="{00000000-0005-0000-0000-000008040000}"/>
    <cellStyle name="Normal 2 5 3 2 2" xfId="1803" xr:uid="{175EA155-5838-4F01-8475-B4CE176E3376}"/>
    <cellStyle name="Normal 2 5 3 2 2 2" xfId="4317" xr:uid="{F7B24703-DBE9-4791-91E0-66119A56DE88}"/>
    <cellStyle name="Normal 2 5 3 2 3" xfId="2542" xr:uid="{BE657B3E-A781-4022-87F5-B41B2B413377}"/>
    <cellStyle name="Normal 2 5 3 2 3 2" xfId="5048" xr:uid="{27CA1F68-C980-4264-9C2E-BAD90D5B56C0}"/>
    <cellStyle name="Normal 2 5 3 2 4" xfId="3583" xr:uid="{B3DB6978-36C5-4E18-B0EA-15816415B745}"/>
    <cellStyle name="Normal 2 5 3 3" xfId="3206" xr:uid="{137C2DC5-B8CD-4B5D-A5AE-F6B85396D974}"/>
    <cellStyle name="Normal 2 5 4" xfId="5675" xr:uid="{BF413A50-D03E-44B0-9962-9634C144EDD8}"/>
    <cellStyle name="Normal 2 6" xfId="176" xr:uid="{00000000-0005-0000-0000-000009040000}"/>
    <cellStyle name="Normal 2 6 2" xfId="387" xr:uid="{00000000-0005-0000-0000-00000A040000}"/>
    <cellStyle name="Normal 2 6 3" xfId="655" xr:uid="{00000000-0005-0000-0000-00000B040000}"/>
    <cellStyle name="Normal 2 6 3 2" xfId="1067" xr:uid="{00000000-0005-0000-0000-00000C040000}"/>
    <cellStyle name="Normal 2 6 3 2 2" xfId="1804" xr:uid="{B6C9E35D-E77F-42B0-8545-4DDA323A0105}"/>
    <cellStyle name="Normal 2 6 3 2 2 2" xfId="4318" xr:uid="{BA66C8F9-9738-4692-B8F7-DA1FCBE3FD9C}"/>
    <cellStyle name="Normal 2 6 3 2 3" xfId="2543" xr:uid="{5D94DF2E-A2CA-4E74-819C-17730013486E}"/>
    <cellStyle name="Normal 2 6 3 2 3 2" xfId="5049" xr:uid="{B33A9D9B-1B35-4426-B87C-46C09B8EAF90}"/>
    <cellStyle name="Normal 2 6 3 2 4" xfId="3584" xr:uid="{4FB5D2F8-2AF8-47B6-8A9D-A3E8840876D9}"/>
    <cellStyle name="Normal 2 6 3 3" xfId="3207" xr:uid="{68B794DC-1763-45C8-8E2F-900E6DD9DAC9}"/>
    <cellStyle name="Normal 2 6 4" xfId="5676" xr:uid="{FFB6B752-08B0-427B-8A9C-3C2F3CAC27CC}"/>
    <cellStyle name="Normal 2 7" xfId="177" xr:uid="{00000000-0005-0000-0000-00000D040000}"/>
    <cellStyle name="Normal 2 7 2" xfId="388" xr:uid="{00000000-0005-0000-0000-00000E040000}"/>
    <cellStyle name="Normal 2 7 3" xfId="656" xr:uid="{00000000-0005-0000-0000-00000F040000}"/>
    <cellStyle name="Normal 2 7 3 2" xfId="1068" xr:uid="{00000000-0005-0000-0000-000010040000}"/>
    <cellStyle name="Normal 2 7 3 2 2" xfId="1805" xr:uid="{1B7433EC-4512-45FF-8901-F64891ED51A5}"/>
    <cellStyle name="Normal 2 7 3 2 2 2" xfId="4319" xr:uid="{858F1ABB-40F6-4D50-9D6F-E05272A6CA14}"/>
    <cellStyle name="Normal 2 7 3 2 3" xfId="2544" xr:uid="{6999B6C5-C1DF-45B9-9EF9-F8621C7646B7}"/>
    <cellStyle name="Normal 2 7 3 2 3 2" xfId="5050" xr:uid="{3AA1F4F2-5AFB-48BA-927D-CE6827E4EEB4}"/>
    <cellStyle name="Normal 2 7 3 2 4" xfId="3585" xr:uid="{5401B67F-0966-4C84-911D-E9AB2B12CD3C}"/>
    <cellStyle name="Normal 2 7 3 3" xfId="3208" xr:uid="{6B52FE66-E4F9-438C-85C8-12E6FB2A9CF3}"/>
    <cellStyle name="Normal 2 7 4" xfId="5677" xr:uid="{47E942B9-77E6-4AA8-9666-C45D3DB1836A}"/>
    <cellStyle name="Normal 2 8" xfId="178" xr:uid="{00000000-0005-0000-0000-000011040000}"/>
    <cellStyle name="Normal 2 8 2" xfId="389" xr:uid="{00000000-0005-0000-0000-000012040000}"/>
    <cellStyle name="Normal 2 8 3" xfId="657" xr:uid="{00000000-0005-0000-0000-000013040000}"/>
    <cellStyle name="Normal 2 8 3 2" xfId="1069" xr:uid="{00000000-0005-0000-0000-000014040000}"/>
    <cellStyle name="Normal 2 8 3 2 2" xfId="1806" xr:uid="{7E219A01-6795-4399-886B-4C8F3A2F9501}"/>
    <cellStyle name="Normal 2 8 3 2 2 2" xfId="4320" xr:uid="{F386EAF4-CF05-4F4A-B987-CF4D28392BAF}"/>
    <cellStyle name="Normal 2 8 3 2 3" xfId="2545" xr:uid="{223BF6F6-13A0-4874-8F6E-81F3CC8C8E0C}"/>
    <cellStyle name="Normal 2 8 3 2 3 2" xfId="5051" xr:uid="{6EC54BFD-FD23-4322-BD73-983156251520}"/>
    <cellStyle name="Normal 2 8 3 2 4" xfId="3586" xr:uid="{15985117-A41F-42D4-9596-4D98F7822052}"/>
    <cellStyle name="Normal 2 8 3 3" xfId="3209" xr:uid="{792A27C4-0919-4CBF-A47D-87E23C3E92A4}"/>
    <cellStyle name="Normal 2 8 4" xfId="5678" xr:uid="{0BBF14DB-763E-4732-B1C2-838F8058ED65}"/>
    <cellStyle name="Normal 2 9" xfId="179" xr:uid="{00000000-0005-0000-0000-000015040000}"/>
    <cellStyle name="Normal 2 9 2" xfId="390" xr:uid="{00000000-0005-0000-0000-000016040000}"/>
    <cellStyle name="Normal 2 9 3" xfId="658" xr:uid="{00000000-0005-0000-0000-000017040000}"/>
    <cellStyle name="Normal 2 9 3 2" xfId="1070" xr:uid="{00000000-0005-0000-0000-000018040000}"/>
    <cellStyle name="Normal 2 9 3 2 2" xfId="1807" xr:uid="{937B4422-A831-45A7-92A3-EADF65335CE6}"/>
    <cellStyle name="Normal 2 9 3 2 2 2" xfId="4321" xr:uid="{9B49A70E-5034-47B5-BA44-D45C512CB3B4}"/>
    <cellStyle name="Normal 2 9 3 2 3" xfId="2546" xr:uid="{423480D6-CF83-444C-8B50-D90285DAE50E}"/>
    <cellStyle name="Normal 2 9 3 2 3 2" xfId="5052" xr:uid="{9E53B92D-C588-46FE-9C14-85EC508494E6}"/>
    <cellStyle name="Normal 2 9 3 2 4" xfId="3587" xr:uid="{F9B2F61C-D4FD-4468-94D7-D2ABCBB2907D}"/>
    <cellStyle name="Normal 2 9 3 3" xfId="3210" xr:uid="{5D34BFE3-EC19-43D0-B5D8-45351BF0ED7F}"/>
    <cellStyle name="Normal 2 9 4" xfId="5679" xr:uid="{CF20461F-3CAB-44B6-9B9C-053DBDD53929}"/>
    <cellStyle name="Normal 20" xfId="180" xr:uid="{00000000-0005-0000-0000-000019040000}"/>
    <cellStyle name="Normal 20 2" xfId="391" xr:uid="{00000000-0005-0000-0000-00001A040000}"/>
    <cellStyle name="Normal 20 3" xfId="659" xr:uid="{00000000-0005-0000-0000-00001B040000}"/>
    <cellStyle name="Normal 20 3 2" xfId="1071" xr:uid="{00000000-0005-0000-0000-00001C040000}"/>
    <cellStyle name="Normal 20 3 2 2" xfId="1808" xr:uid="{86EA8190-B24F-4DB9-B94D-A6B0601D96A1}"/>
    <cellStyle name="Normal 20 3 2 2 2" xfId="4322" xr:uid="{9FE0C366-EED0-4F0D-A8C6-702943932C77}"/>
    <cellStyle name="Normal 20 3 2 3" xfId="2547" xr:uid="{1A4392BD-F40B-44A4-956F-AD26EBB5F1EF}"/>
    <cellStyle name="Normal 20 3 2 3 2" xfId="5053" xr:uid="{3A914E9F-1121-4F7A-A1B4-7207F9745AC4}"/>
    <cellStyle name="Normal 20 3 2 4" xfId="3588" xr:uid="{CBDE45DA-B51B-43D9-8780-D96CFE859CAB}"/>
    <cellStyle name="Normal 20 3 3" xfId="3211" xr:uid="{67909BA7-3ED9-459B-8064-60D051EA1343}"/>
    <cellStyle name="Normal 20 4" xfId="5680" xr:uid="{A1447EDB-C554-4EE2-AE9F-85E2C05984F8}"/>
    <cellStyle name="Normal 21" xfId="181" xr:uid="{00000000-0005-0000-0000-00001D040000}"/>
    <cellStyle name="Normal 21 2" xfId="392" xr:uid="{00000000-0005-0000-0000-00001E040000}"/>
    <cellStyle name="Normal 21 3" xfId="660" xr:uid="{00000000-0005-0000-0000-00001F040000}"/>
    <cellStyle name="Normal 21 3 2" xfId="1072" xr:uid="{00000000-0005-0000-0000-000020040000}"/>
    <cellStyle name="Normal 21 3 2 2" xfId="1809" xr:uid="{6D11EBAA-14EB-4AF0-930B-2DC8F46AB5D7}"/>
    <cellStyle name="Normal 21 3 2 2 2" xfId="4323" xr:uid="{90F149CE-598E-4D0A-B09A-61EC6D9E6161}"/>
    <cellStyle name="Normal 21 3 2 3" xfId="2548" xr:uid="{64CBFE6F-766D-4146-B00A-FA9B033F68D5}"/>
    <cellStyle name="Normal 21 3 2 3 2" xfId="5054" xr:uid="{260D19D5-F501-4BB8-A781-CD4046DE6226}"/>
    <cellStyle name="Normal 21 3 2 4" xfId="3589" xr:uid="{DB77D5AA-266E-4B4E-819B-D3C2AC841658}"/>
    <cellStyle name="Normal 21 3 3" xfId="3212" xr:uid="{AA5ADD4C-9AFC-4BD5-9C71-5CB74D177DAD}"/>
    <cellStyle name="Normal 21 4" xfId="5681" xr:uid="{24B2B3FA-EB15-4232-8E02-D412DC33461F}"/>
    <cellStyle name="Normal 22" xfId="182" xr:uid="{00000000-0005-0000-0000-000021040000}"/>
    <cellStyle name="Normal 22 2" xfId="393" xr:uid="{00000000-0005-0000-0000-000022040000}"/>
    <cellStyle name="Normal 22 3" xfId="661" xr:uid="{00000000-0005-0000-0000-000023040000}"/>
    <cellStyle name="Normal 22 3 2" xfId="1073" xr:uid="{00000000-0005-0000-0000-000024040000}"/>
    <cellStyle name="Normal 22 3 2 2" xfId="1810" xr:uid="{A473F6FD-CB43-4D43-B6A8-5BB21D6BAFA2}"/>
    <cellStyle name="Normal 22 3 2 2 2" xfId="4324" xr:uid="{8ABD91E2-AB00-4C07-A372-84DD4145721E}"/>
    <cellStyle name="Normal 22 3 2 3" xfId="2549" xr:uid="{667C8ED3-918E-40A5-BA8F-B534E12B9131}"/>
    <cellStyle name="Normal 22 3 2 3 2" xfId="5055" xr:uid="{CDA8EE33-6BC8-482F-936F-CEA76A2436DE}"/>
    <cellStyle name="Normal 22 3 2 4" xfId="3590" xr:uid="{B326EA9E-93B8-4085-9C3D-281C100E6F72}"/>
    <cellStyle name="Normal 22 3 3" xfId="3213" xr:uid="{FA957EAA-0E02-4839-9B76-13753A4075EA}"/>
    <cellStyle name="Normal 22 4" xfId="5682" xr:uid="{B81CAFD2-B532-49E5-9E08-B3B057C1136C}"/>
    <cellStyle name="Normal 23" xfId="76" xr:uid="{00000000-0005-0000-0000-000025040000}"/>
    <cellStyle name="Normal 23 2" xfId="183" xr:uid="{00000000-0005-0000-0000-000026040000}"/>
    <cellStyle name="Normal 23 2 2" xfId="663" xr:uid="{00000000-0005-0000-0000-000027040000}"/>
    <cellStyle name="Normal 23 2 2 2" xfId="1075" xr:uid="{00000000-0005-0000-0000-000028040000}"/>
    <cellStyle name="Normal 23 2 2 2 2" xfId="1812" xr:uid="{51DAAE94-67E7-4DDC-B926-BB3891B6B17D}"/>
    <cellStyle name="Normal 23 2 2 2 2 2" xfId="4326" xr:uid="{CC215BCB-89F3-42DB-B16D-2C9A33C16C63}"/>
    <cellStyle name="Normal 23 2 2 2 3" xfId="2551" xr:uid="{8B3BB225-D623-45D7-A5CF-51027A508CBA}"/>
    <cellStyle name="Normal 23 2 2 2 3 2" xfId="5057" xr:uid="{AAF9BD72-5ACA-4364-8F51-A2A55F514EBE}"/>
    <cellStyle name="Normal 23 2 2 2 4" xfId="3592" xr:uid="{5BA64FAD-95FA-414E-886D-B97C27CB309E}"/>
    <cellStyle name="Normal 23 2 2 3" xfId="3215" xr:uid="{2AD0440E-F026-417F-90F5-19FBC91C5D22}"/>
    <cellStyle name="Normal 23 2 3" xfId="5684" xr:uid="{587376BF-0D18-4D21-93AF-A9B0C84B026E}"/>
    <cellStyle name="Normal 23 3" xfId="394" xr:uid="{00000000-0005-0000-0000-000029040000}"/>
    <cellStyle name="Normal 23 4" xfId="662" xr:uid="{00000000-0005-0000-0000-00002A040000}"/>
    <cellStyle name="Normal 23 4 2" xfId="1074" xr:uid="{00000000-0005-0000-0000-00002B040000}"/>
    <cellStyle name="Normal 23 4 2 2" xfId="1811" xr:uid="{8C88F99D-D3CC-4D8C-B54E-C6164F48ECD2}"/>
    <cellStyle name="Normal 23 4 2 2 2" xfId="4325" xr:uid="{D8DA7C11-2566-4CFD-96F5-00EEAA2EBE42}"/>
    <cellStyle name="Normal 23 4 2 3" xfId="2550" xr:uid="{E16E8503-038C-49A9-8D47-25B8440F2BA2}"/>
    <cellStyle name="Normal 23 4 2 3 2" xfId="5056" xr:uid="{705A1850-E834-48B9-B28C-8D460DC47993}"/>
    <cellStyle name="Normal 23 4 2 4" xfId="3591" xr:uid="{DE0D09DB-6FED-4CBD-B2AC-8967848F8085}"/>
    <cellStyle name="Normal 23 4 3" xfId="3214" xr:uid="{8FD136B4-FD22-4107-A1AC-5C89FC569993}"/>
    <cellStyle name="Normal 23 5" xfId="5683" xr:uid="{7913DF4D-CE12-41FD-8703-069BD8E236C6}"/>
    <cellStyle name="Normal 24" xfId="184" xr:uid="{00000000-0005-0000-0000-00002C040000}"/>
    <cellStyle name="Normal 24 2" xfId="395" xr:uid="{00000000-0005-0000-0000-00002D040000}"/>
    <cellStyle name="Normal 24 3" xfId="664" xr:uid="{00000000-0005-0000-0000-00002E040000}"/>
    <cellStyle name="Normal 24 3 2" xfId="1076" xr:uid="{00000000-0005-0000-0000-00002F040000}"/>
    <cellStyle name="Normal 24 3 2 2" xfId="1813" xr:uid="{06750A1C-5C76-4838-AFB4-8B9D7C2CF75A}"/>
    <cellStyle name="Normal 24 3 2 2 2" xfId="4327" xr:uid="{8677C58E-4938-444B-A863-3ED9513F38AD}"/>
    <cellStyle name="Normal 24 3 2 3" xfId="2552" xr:uid="{D7D253AE-BC23-4A41-8DD1-B3F5EB911E7A}"/>
    <cellStyle name="Normal 24 3 2 3 2" xfId="5058" xr:uid="{A8BA8AB1-9ABF-4E0F-BF1A-3BC4374D937E}"/>
    <cellStyle name="Normal 24 3 2 4" xfId="3593" xr:uid="{C6A0A11A-60A4-45AE-9A21-B2293AEF4198}"/>
    <cellStyle name="Normal 24 3 3" xfId="3216" xr:uid="{E375F0B6-0E3D-4D49-81C4-9811E603C515}"/>
    <cellStyle name="Normal 24 4" xfId="5685" xr:uid="{BF52DBF6-D246-4439-BC57-9A07595CC2C7}"/>
    <cellStyle name="Normal 25" xfId="185" xr:uid="{00000000-0005-0000-0000-000030040000}"/>
    <cellStyle name="Normal 25 2" xfId="396" xr:uid="{00000000-0005-0000-0000-000031040000}"/>
    <cellStyle name="Normal 25 3" xfId="665" xr:uid="{00000000-0005-0000-0000-000032040000}"/>
    <cellStyle name="Normal 25 3 2" xfId="1077" xr:uid="{00000000-0005-0000-0000-000033040000}"/>
    <cellStyle name="Normal 25 3 2 2" xfId="1814" xr:uid="{EEF0F210-076D-4576-A62B-30F52C704F04}"/>
    <cellStyle name="Normal 25 3 2 2 2" xfId="4328" xr:uid="{DC4DA9F1-5E61-47AB-85F5-C0FA76721F0D}"/>
    <cellStyle name="Normal 25 3 2 3" xfId="2553" xr:uid="{D55F4FAD-31D9-4E9D-B872-9682A6CE60BD}"/>
    <cellStyle name="Normal 25 3 2 3 2" xfId="5059" xr:uid="{DB262C57-0E39-408F-8F18-514FD83F5914}"/>
    <cellStyle name="Normal 25 3 2 4" xfId="3594" xr:uid="{B5F2D845-A021-481A-BB93-67904D6F5311}"/>
    <cellStyle name="Normal 25 3 3" xfId="3217" xr:uid="{FF6D8C05-6FD0-475F-9DE1-E84B3AB34555}"/>
    <cellStyle name="Normal 25 4" xfId="5686" xr:uid="{EFC6BC3D-4E83-4BE1-B748-6A3002E95547}"/>
    <cellStyle name="Normal 26" xfId="186" xr:uid="{00000000-0005-0000-0000-000034040000}"/>
    <cellStyle name="Normal 26 2" xfId="397" xr:uid="{00000000-0005-0000-0000-000035040000}"/>
    <cellStyle name="Normal 26 3" xfId="666" xr:uid="{00000000-0005-0000-0000-000036040000}"/>
    <cellStyle name="Normal 26 3 2" xfId="1078" xr:uid="{00000000-0005-0000-0000-000037040000}"/>
    <cellStyle name="Normal 26 3 2 2" xfId="1815" xr:uid="{C155CEA5-364A-47D5-96C4-5938098830F7}"/>
    <cellStyle name="Normal 26 3 2 2 2" xfId="4329" xr:uid="{D2935FFA-4370-4FD6-93C4-62CABB0C6DBC}"/>
    <cellStyle name="Normal 26 3 2 3" xfId="2554" xr:uid="{8C156347-F3A4-4B19-92C4-DFB26A0F4A5C}"/>
    <cellStyle name="Normal 26 3 2 3 2" xfId="5060" xr:uid="{A949AC09-CD28-47C6-A766-D9D672EF6FA7}"/>
    <cellStyle name="Normal 26 3 2 4" xfId="3595" xr:uid="{32B754D1-C820-4500-8CE2-FDFF725AD96D}"/>
    <cellStyle name="Normal 26 3 3" xfId="3218" xr:uid="{380D1038-E209-41F4-888C-A74B48B52C77}"/>
    <cellStyle name="Normal 26 4" xfId="5687" xr:uid="{0D8178CC-47C5-44A3-B547-FB4268F6272D}"/>
    <cellStyle name="Normal 27" xfId="187" xr:uid="{00000000-0005-0000-0000-000038040000}"/>
    <cellStyle name="Normal 27 2" xfId="398" xr:uid="{00000000-0005-0000-0000-000039040000}"/>
    <cellStyle name="Normal 27 3" xfId="667" xr:uid="{00000000-0005-0000-0000-00003A040000}"/>
    <cellStyle name="Normal 27 3 2" xfId="1079" xr:uid="{00000000-0005-0000-0000-00003B040000}"/>
    <cellStyle name="Normal 27 3 2 2" xfId="1816" xr:uid="{BAF081E1-0413-481C-99B2-4F8FD3768107}"/>
    <cellStyle name="Normal 27 3 2 2 2" xfId="4330" xr:uid="{FEAD9C78-484C-448B-A96D-1863F31BBDD6}"/>
    <cellStyle name="Normal 27 3 2 3" xfId="2555" xr:uid="{40F1DF17-CEAE-4399-83C9-5E601B5CA4DB}"/>
    <cellStyle name="Normal 27 3 2 3 2" xfId="5061" xr:uid="{E030039C-AF1A-473E-8E99-9CE82EA92CAD}"/>
    <cellStyle name="Normal 27 3 2 4" xfId="3596" xr:uid="{86096B16-862A-4117-8FC4-9C39457CA941}"/>
    <cellStyle name="Normal 27 3 3" xfId="3219" xr:uid="{A7EB8D96-85EF-406A-A8FC-E22FABD958E1}"/>
    <cellStyle name="Normal 27 4" xfId="5688" xr:uid="{C982CDD9-31D4-47F2-9671-0C6828BFF9E5}"/>
    <cellStyle name="Normal 28" xfId="188" xr:uid="{00000000-0005-0000-0000-00003C040000}"/>
    <cellStyle name="Normal 28 2" xfId="399" xr:uid="{00000000-0005-0000-0000-00003D040000}"/>
    <cellStyle name="Normal 28 3" xfId="668" xr:uid="{00000000-0005-0000-0000-00003E040000}"/>
    <cellStyle name="Normal 28 3 2" xfId="1080" xr:uid="{00000000-0005-0000-0000-00003F040000}"/>
    <cellStyle name="Normal 28 3 2 2" xfId="1817" xr:uid="{E448213F-A8CB-4578-BD89-53543E3418EA}"/>
    <cellStyle name="Normal 28 3 2 2 2" xfId="4331" xr:uid="{1F108216-9D81-4318-B79D-6D79F72D8044}"/>
    <cellStyle name="Normal 28 3 2 3" xfId="2556" xr:uid="{A535DB9E-3683-47C6-9B53-293942E247E7}"/>
    <cellStyle name="Normal 28 3 2 3 2" xfId="5062" xr:uid="{6C3391D3-5E8E-45D9-AA18-B83E9D4A6F6B}"/>
    <cellStyle name="Normal 28 3 2 4" xfId="3597" xr:uid="{64BBC786-1167-4C51-83E0-69CF52FF5D3D}"/>
    <cellStyle name="Normal 28 3 3" xfId="3220" xr:uid="{665D5C87-3E43-45C9-8162-C8230BE6E3EB}"/>
    <cellStyle name="Normal 28 4" xfId="5689" xr:uid="{7C8F6745-4116-418B-B8EF-3EB7790FF713}"/>
    <cellStyle name="Normal 29" xfId="189" xr:uid="{00000000-0005-0000-0000-000040040000}"/>
    <cellStyle name="Normal 29 2" xfId="400" xr:uid="{00000000-0005-0000-0000-000041040000}"/>
    <cellStyle name="Normal 29 3" xfId="669" xr:uid="{00000000-0005-0000-0000-000042040000}"/>
    <cellStyle name="Normal 29 3 2" xfId="1081" xr:uid="{00000000-0005-0000-0000-000043040000}"/>
    <cellStyle name="Normal 29 3 2 2" xfId="1818" xr:uid="{8A2B1948-80C9-4986-9F10-4AF3DF83FB90}"/>
    <cellStyle name="Normal 29 3 2 2 2" xfId="4332" xr:uid="{45158227-84DB-46E1-91FF-F453D2B24395}"/>
    <cellStyle name="Normal 29 3 2 3" xfId="2557" xr:uid="{E08B5250-199D-4D77-87F6-84FFDC9DBEB7}"/>
    <cellStyle name="Normal 29 3 2 3 2" xfId="5063" xr:uid="{A19B93F8-E2A0-4F4D-835B-40B59508B8D2}"/>
    <cellStyle name="Normal 29 3 2 4" xfId="3598" xr:uid="{992E6592-47FD-48C8-AB97-81B146E997EF}"/>
    <cellStyle name="Normal 29 3 3" xfId="3221" xr:uid="{12084F0C-E9AA-46BE-AA8E-F66A47CDB345}"/>
    <cellStyle name="Normal 29 4" xfId="5690" xr:uid="{93C5D6FA-EBDE-4AB7-B129-B5B5D8580B68}"/>
    <cellStyle name="Normal 3" xfId="190" xr:uid="{00000000-0005-0000-0000-000044040000}"/>
    <cellStyle name="Normal 3 2" xfId="18" xr:uid="{00000000-0005-0000-0000-000045040000}"/>
    <cellStyle name="Normal 3 2 2" xfId="401" xr:uid="{00000000-0005-0000-0000-000046040000}"/>
    <cellStyle name="Normal 3 2 2 2" xfId="5516" xr:uid="{AB2E5711-1B98-4A86-9930-FECA238EC1FF}"/>
    <cellStyle name="Normal 3 2 3" xfId="671" xr:uid="{00000000-0005-0000-0000-000047040000}"/>
    <cellStyle name="Normal 3 2 3 2" xfId="869" xr:uid="{00000000-0005-0000-0000-000048040000}"/>
    <cellStyle name="Normal 3 2 3 3" xfId="1083" xr:uid="{00000000-0005-0000-0000-000049040000}"/>
    <cellStyle name="Normal 3 2 3 3 2" xfId="1820" xr:uid="{3948507C-EC79-4E5F-9AB2-761F2C20C0A9}"/>
    <cellStyle name="Normal 3 2 3 3 2 2" xfId="4334" xr:uid="{7F1ACC58-BE60-4B2A-9A67-39A30D264480}"/>
    <cellStyle name="Normal 3 2 3 3 3" xfId="2559" xr:uid="{FEBFC617-8346-408F-8E42-967E29CEA148}"/>
    <cellStyle name="Normal 3 2 3 3 3 2" xfId="5065" xr:uid="{CAA038B0-A9F1-4543-AAF9-07808DD3B84F}"/>
    <cellStyle name="Normal 3 2 3 3 4" xfId="3600" xr:uid="{A3C943A4-97CD-4274-AE88-02A406EC3D4B}"/>
    <cellStyle name="Normal 3 2 3 4" xfId="3223" xr:uid="{DEE9CB71-09E7-441B-99ED-2CD194AA28E5}"/>
    <cellStyle name="Normal 3 2 4" xfId="191" xr:uid="{00000000-0005-0000-0000-00004A040000}"/>
    <cellStyle name="Normal 3 2 4 2" xfId="5692" xr:uid="{9E29F122-E26F-4DBA-B055-F49A7F04B8A3}"/>
    <cellStyle name="Normal 3 3" xfId="402" xr:uid="{00000000-0005-0000-0000-00004B040000}"/>
    <cellStyle name="Normal 3 3 2" xfId="5517" xr:uid="{F94FA904-4CAE-4F92-8351-FED0580EB416}"/>
    <cellStyle name="Normal 3 4" xfId="403" xr:uid="{00000000-0005-0000-0000-00004C040000}"/>
    <cellStyle name="Normal 3 5" xfId="404" xr:uid="{00000000-0005-0000-0000-00004D040000}"/>
    <cellStyle name="Normal 3 5 2" xfId="520" xr:uid="{00000000-0005-0000-0000-00004E040000}"/>
    <cellStyle name="Normal 3 5 2 2" xfId="5518" xr:uid="{DB89D644-56F1-4650-9263-FBFCC79B9A43}"/>
    <cellStyle name="Normal 3 6" xfId="405" xr:uid="{00000000-0005-0000-0000-00004F040000}"/>
    <cellStyle name="Normal 3 7" xfId="670" xr:uid="{00000000-0005-0000-0000-000050040000}"/>
    <cellStyle name="Normal 3 7 2" xfId="1082" xr:uid="{00000000-0005-0000-0000-000051040000}"/>
    <cellStyle name="Normal 3 7 2 2" xfId="1819" xr:uid="{30024909-ED22-48B4-BF2C-1E07CD2A7190}"/>
    <cellStyle name="Normal 3 7 2 2 2" xfId="4333" xr:uid="{C3F2738F-6828-41F5-8799-D7272BE19211}"/>
    <cellStyle name="Normal 3 7 2 3" xfId="2558" xr:uid="{459E64D0-FB39-4BD3-963D-1AFBA1158FFB}"/>
    <cellStyle name="Normal 3 7 2 3 2" xfId="5064" xr:uid="{D4901F55-C58F-4AD3-A29D-9332B8C40422}"/>
    <cellStyle name="Normal 3 7 2 4" xfId="3599" xr:uid="{8A37BE24-500C-4BE2-9AD9-525ADE3468BD}"/>
    <cellStyle name="Normal 3 7 3" xfId="3222" xr:uid="{025AA03C-3075-42D8-B928-7496FA237C18}"/>
    <cellStyle name="Normal 3 8" xfId="5691" xr:uid="{AFCA8587-550E-442E-AAAF-5B226BCF88E2}"/>
    <cellStyle name="Normal 30" xfId="192" xr:uid="{00000000-0005-0000-0000-000052040000}"/>
    <cellStyle name="Normal 30 2" xfId="406" xr:uid="{00000000-0005-0000-0000-000053040000}"/>
    <cellStyle name="Normal 30 3" xfId="672" xr:uid="{00000000-0005-0000-0000-000054040000}"/>
    <cellStyle name="Normal 30 3 2" xfId="1084" xr:uid="{00000000-0005-0000-0000-000055040000}"/>
    <cellStyle name="Normal 30 3 2 2" xfId="1821" xr:uid="{60C84783-005C-444D-B32E-7152D9F7B745}"/>
    <cellStyle name="Normal 30 3 2 2 2" xfId="4335" xr:uid="{9892B5C5-4C7A-462E-A3DB-55A8CA102365}"/>
    <cellStyle name="Normal 30 3 2 3" xfId="2560" xr:uid="{E6C34331-E95D-4000-AAFB-F0EDAD59BE98}"/>
    <cellStyle name="Normal 30 3 2 3 2" xfId="5066" xr:uid="{20A196B8-EC11-4EEB-A4B7-5F9DFBF10622}"/>
    <cellStyle name="Normal 30 3 2 4" xfId="3601" xr:uid="{1F9C89F9-383D-4689-ABDB-3D974F8E6929}"/>
    <cellStyle name="Normal 30 3 3" xfId="3224" xr:uid="{FAA8C94E-335D-4133-BCBE-2DCFB4C0DDFC}"/>
    <cellStyle name="Normal 30 4" xfId="5693" xr:uid="{522A2710-992C-4642-95DB-B4B87C2B54E2}"/>
    <cellStyle name="Normal 31" xfId="193" xr:uid="{00000000-0005-0000-0000-000056040000}"/>
    <cellStyle name="Normal 31 2" xfId="407" xr:uid="{00000000-0005-0000-0000-000057040000}"/>
    <cellStyle name="Normal 31 3" xfId="673" xr:uid="{00000000-0005-0000-0000-000058040000}"/>
    <cellStyle name="Normal 31 3 2" xfId="1085" xr:uid="{00000000-0005-0000-0000-000059040000}"/>
    <cellStyle name="Normal 31 3 2 2" xfId="1822" xr:uid="{59599641-84C1-404F-BD0B-27DB30094BEC}"/>
    <cellStyle name="Normal 31 3 2 2 2" xfId="4336" xr:uid="{3F5AC73E-B53E-4E90-B9E9-AFE981C2AD4F}"/>
    <cellStyle name="Normal 31 3 2 3" xfId="2561" xr:uid="{AAC10893-4F80-469A-BFCC-F3C281535EA0}"/>
    <cellStyle name="Normal 31 3 2 3 2" xfId="5067" xr:uid="{57DAB72E-0226-4985-9F7D-D3D1306A7EDE}"/>
    <cellStyle name="Normal 31 3 2 4" xfId="3602" xr:uid="{2F959A8E-4552-40F9-A0FB-DC4D0D5F12A7}"/>
    <cellStyle name="Normal 31 3 3" xfId="3225" xr:uid="{B5128DE3-1C3D-4722-A2FF-C58C185362C2}"/>
    <cellStyle name="Normal 31 4" xfId="5694" xr:uid="{A95B53DE-7CFA-42C3-9345-F2E533763157}"/>
    <cellStyle name="Normal 32" xfId="194" xr:uid="{00000000-0005-0000-0000-00005A040000}"/>
    <cellStyle name="Normal 32 2" xfId="195" xr:uid="{00000000-0005-0000-0000-00005B040000}"/>
    <cellStyle name="Normal 32 2 2" xfId="675" xr:uid="{00000000-0005-0000-0000-00005C040000}"/>
    <cellStyle name="Normal 32 2 2 2" xfId="1087" xr:uid="{00000000-0005-0000-0000-00005D040000}"/>
    <cellStyle name="Normal 32 2 2 2 2" xfId="1824" xr:uid="{E76E3E4A-0AAB-44C7-AA61-F31EFC7654C1}"/>
    <cellStyle name="Normal 32 2 2 2 2 2" xfId="4338" xr:uid="{56DFA195-787D-4A26-90DD-EC1BDE6A2237}"/>
    <cellStyle name="Normal 32 2 2 2 3" xfId="2563" xr:uid="{AA2E7994-7D20-4808-B3E3-19CABCCBE102}"/>
    <cellStyle name="Normal 32 2 2 2 3 2" xfId="5069" xr:uid="{10868CDA-A529-4F73-81F5-B775A7CB3CE6}"/>
    <cellStyle name="Normal 32 2 2 2 4" xfId="3604" xr:uid="{17F3FB4C-A034-4C66-9740-6EF30A3446A0}"/>
    <cellStyle name="Normal 32 2 2 3" xfId="3227" xr:uid="{5EA46325-3BF4-4E7A-BA09-5DF7F6C9A8D3}"/>
    <cellStyle name="Normal 32 2 3" xfId="5696" xr:uid="{8E7DA556-2E3A-4BCB-AD07-7CA7BE37BC3A}"/>
    <cellStyle name="Normal 32 3" xfId="408" xr:uid="{00000000-0005-0000-0000-00005E040000}"/>
    <cellStyle name="Normal 32 4" xfId="674" xr:uid="{00000000-0005-0000-0000-00005F040000}"/>
    <cellStyle name="Normal 32 4 2" xfId="1086" xr:uid="{00000000-0005-0000-0000-000060040000}"/>
    <cellStyle name="Normal 32 4 2 2" xfId="1823" xr:uid="{CF8434A4-80D4-4E0E-9D0A-6BD88AFD854B}"/>
    <cellStyle name="Normal 32 4 2 2 2" xfId="4337" xr:uid="{043D94BF-4AC6-4BEA-B667-1CF75A6D4A68}"/>
    <cellStyle name="Normal 32 4 2 3" xfId="2562" xr:uid="{0816E3AF-1241-4A2F-9B00-3B0F5B261662}"/>
    <cellStyle name="Normal 32 4 2 3 2" xfId="5068" xr:uid="{28966582-E174-4AA7-9794-AEBFEC5D220C}"/>
    <cellStyle name="Normal 32 4 2 4" xfId="3603" xr:uid="{3A9FDBD7-80B2-4549-A951-99C293340335}"/>
    <cellStyle name="Normal 32 4 3" xfId="3226" xr:uid="{11A720A4-076E-45E5-AAFA-F51E3CADCA1A}"/>
    <cellStyle name="Normal 32 5" xfId="5695" xr:uid="{1A02E294-1633-4AA0-A23D-DC2CC04A4A10}"/>
    <cellStyle name="Normal 33" xfId="196" xr:uid="{00000000-0005-0000-0000-000061040000}"/>
    <cellStyle name="Normal 33 2" xfId="197" xr:uid="{00000000-0005-0000-0000-000062040000}"/>
    <cellStyle name="Normal 33 2 2" xfId="677" xr:uid="{00000000-0005-0000-0000-000063040000}"/>
    <cellStyle name="Normal 33 2 2 2" xfId="1089" xr:uid="{00000000-0005-0000-0000-000064040000}"/>
    <cellStyle name="Normal 33 2 2 2 2" xfId="1826" xr:uid="{8A3BD977-4874-4F68-A4B3-58798F111F0E}"/>
    <cellStyle name="Normal 33 2 2 2 2 2" xfId="4340" xr:uid="{9E4F271F-EEC2-4B00-97A3-6CB3A496AA7E}"/>
    <cellStyle name="Normal 33 2 2 2 3" xfId="2565" xr:uid="{A222A234-83BA-400F-88C7-8FD5E6D6E7FD}"/>
    <cellStyle name="Normal 33 2 2 2 3 2" xfId="5071" xr:uid="{2E9E1F8B-7FBC-4ACF-A97C-BF0CEC21D7A2}"/>
    <cellStyle name="Normal 33 2 2 2 4" xfId="3606" xr:uid="{5DC097B9-B9EB-4322-BA3B-3D7999711EFE}"/>
    <cellStyle name="Normal 33 2 2 3" xfId="3229" xr:uid="{96C864A2-2209-4500-A460-BCB53D67A830}"/>
    <cellStyle name="Normal 33 2 3" xfId="5698" xr:uid="{126998CD-9DC3-424A-B7E8-1CCD353EEB16}"/>
    <cellStyle name="Normal 33 3" xfId="409" xr:uid="{00000000-0005-0000-0000-000065040000}"/>
    <cellStyle name="Normal 33 4" xfId="676" xr:uid="{00000000-0005-0000-0000-000066040000}"/>
    <cellStyle name="Normal 33 4 2" xfId="1088" xr:uid="{00000000-0005-0000-0000-000067040000}"/>
    <cellStyle name="Normal 33 4 2 2" xfId="1825" xr:uid="{9840519A-0DF5-44BC-8DEB-0F97442511E7}"/>
    <cellStyle name="Normal 33 4 2 2 2" xfId="4339" xr:uid="{AFF411AD-16C2-43D2-B00A-8BF463AC6159}"/>
    <cellStyle name="Normal 33 4 2 3" xfId="2564" xr:uid="{157B3F89-64A8-4973-B7BE-179AF1EF1775}"/>
    <cellStyle name="Normal 33 4 2 3 2" xfId="5070" xr:uid="{633890E6-F3FE-4D2C-8AE9-19BCA1D6013A}"/>
    <cellStyle name="Normal 33 4 2 4" xfId="3605" xr:uid="{247B6859-C42F-493B-B1E5-DFB5C6A184D2}"/>
    <cellStyle name="Normal 33 4 3" xfId="3228" xr:uid="{6E69AA76-E366-4BAC-8CB9-27671E796CE5}"/>
    <cellStyle name="Normal 33 5" xfId="5697" xr:uid="{22AB9AFC-1847-4F2A-B1FF-D5C3155504A4}"/>
    <cellStyle name="Normal 34" xfId="198" xr:uid="{00000000-0005-0000-0000-000068040000}"/>
    <cellStyle name="Normal 34 2" xfId="199" xr:uid="{00000000-0005-0000-0000-000069040000}"/>
    <cellStyle name="Normal 34 2 2" xfId="679" xr:uid="{00000000-0005-0000-0000-00006A040000}"/>
    <cellStyle name="Normal 34 2 2 2" xfId="1091" xr:uid="{00000000-0005-0000-0000-00006B040000}"/>
    <cellStyle name="Normal 34 2 2 2 2" xfId="1828" xr:uid="{FB74F0E5-03A4-4149-9ADE-39CC1EBF5F47}"/>
    <cellStyle name="Normal 34 2 2 2 2 2" xfId="4342" xr:uid="{81ABF009-BE0D-42A7-9B7C-A0374B4C35C7}"/>
    <cellStyle name="Normal 34 2 2 2 3" xfId="2567" xr:uid="{0EA242A0-0160-4520-9273-922AD7859ADB}"/>
    <cellStyle name="Normal 34 2 2 2 3 2" xfId="5073" xr:uid="{35C67B21-D1B8-4510-BC51-DD7D40749B98}"/>
    <cellStyle name="Normal 34 2 2 2 4" xfId="3608" xr:uid="{FD0C02F2-CB2A-4CF3-9186-F4F65D0E9ABC}"/>
    <cellStyle name="Normal 34 2 2 3" xfId="3231" xr:uid="{12001564-04F6-4CA6-A67F-92734BEA214C}"/>
    <cellStyle name="Normal 34 2 3" xfId="5700" xr:uid="{F1309649-A73D-47D8-923B-1FD8C5014D31}"/>
    <cellStyle name="Normal 34 3" xfId="410" xr:uid="{00000000-0005-0000-0000-00006C040000}"/>
    <cellStyle name="Normal 34 4" xfId="678" xr:uid="{00000000-0005-0000-0000-00006D040000}"/>
    <cellStyle name="Normal 34 4 2" xfId="1090" xr:uid="{00000000-0005-0000-0000-00006E040000}"/>
    <cellStyle name="Normal 34 4 2 2" xfId="1827" xr:uid="{A3B7DE9B-121F-4DA1-8337-5655694878F6}"/>
    <cellStyle name="Normal 34 4 2 2 2" xfId="4341" xr:uid="{385CDC5C-F699-468E-B99A-AB7E6DB907C3}"/>
    <cellStyle name="Normal 34 4 2 3" xfId="2566" xr:uid="{37BA926E-0A2D-4629-BE1F-5290A85F4BA1}"/>
    <cellStyle name="Normal 34 4 2 3 2" xfId="5072" xr:uid="{C55C47F3-F68E-4938-8964-C5778DDDED04}"/>
    <cellStyle name="Normal 34 4 2 4" xfId="3607" xr:uid="{60C2535C-0C2D-4404-9E7E-0F69E777D851}"/>
    <cellStyle name="Normal 34 4 3" xfId="3230" xr:uid="{539CBC73-A0B4-439B-9445-387927B52ED0}"/>
    <cellStyle name="Normal 34 5" xfId="5699" xr:uid="{7B69784A-03C9-4DCD-B9BA-0B978CFAAA3C}"/>
    <cellStyle name="Normal 35" xfId="78" xr:uid="{00000000-0005-0000-0000-00006F040000}"/>
    <cellStyle name="Normal 35 2" xfId="200" xr:uid="{00000000-0005-0000-0000-000070040000}"/>
    <cellStyle name="Normal 35 2 2" xfId="681" xr:uid="{00000000-0005-0000-0000-000071040000}"/>
    <cellStyle name="Normal 35 2 2 2" xfId="1093" xr:uid="{00000000-0005-0000-0000-000072040000}"/>
    <cellStyle name="Normal 35 2 2 2 2" xfId="1830" xr:uid="{F01CF434-6785-4CE2-95AB-F0DADEF65761}"/>
    <cellStyle name="Normal 35 2 2 2 2 2" xfId="4344" xr:uid="{725AE85B-F797-4CD0-9CC5-EB96BA2F85A4}"/>
    <cellStyle name="Normal 35 2 2 2 3" xfId="2569" xr:uid="{5714B467-376D-4C85-96F3-8457B7497C64}"/>
    <cellStyle name="Normal 35 2 2 2 3 2" xfId="5075" xr:uid="{B930AC2A-B05F-4805-A65F-2EC393E9006D}"/>
    <cellStyle name="Normal 35 2 2 2 4" xfId="3610" xr:uid="{39651131-E8F0-4B0B-8EF8-D2C2F8F7990D}"/>
    <cellStyle name="Normal 35 2 2 3" xfId="3233" xr:uid="{8A0E1A90-4CAF-407B-9D97-058E6F8F541D}"/>
    <cellStyle name="Normal 35 2 3" xfId="5702" xr:uid="{F9EC07AF-5404-4C45-A65C-6774F01DF5F1}"/>
    <cellStyle name="Normal 35 3" xfId="411" xr:uid="{00000000-0005-0000-0000-000073040000}"/>
    <cellStyle name="Normal 35 4" xfId="680" xr:uid="{00000000-0005-0000-0000-000074040000}"/>
    <cellStyle name="Normal 35 4 2" xfId="1092" xr:uid="{00000000-0005-0000-0000-000075040000}"/>
    <cellStyle name="Normal 35 4 2 2" xfId="1829" xr:uid="{6164FFD7-DBB0-46A9-B392-AB9D05EFAFF2}"/>
    <cellStyle name="Normal 35 4 2 2 2" xfId="4343" xr:uid="{14D1BA1C-DB6B-443F-BD79-68AF805A180A}"/>
    <cellStyle name="Normal 35 4 2 3" xfId="2568" xr:uid="{E9F645BB-E222-4973-8F25-0C768B0E7B42}"/>
    <cellStyle name="Normal 35 4 2 3 2" xfId="5074" xr:uid="{B5A9FC50-8D33-4F2D-8B69-45DB17E5B090}"/>
    <cellStyle name="Normal 35 4 2 4" xfId="3609" xr:uid="{5C874C74-DE5B-47BC-9F24-627161774ED1}"/>
    <cellStyle name="Normal 35 4 3" xfId="3232" xr:uid="{FDD457E8-05E7-45BC-A58C-A9248C5707CB}"/>
    <cellStyle name="Normal 35 5" xfId="5701" xr:uid="{188D4C3B-6B63-42B0-B543-250DEB75DD91}"/>
    <cellStyle name="Normal 36" xfId="80" xr:uid="{00000000-0005-0000-0000-000076040000}"/>
    <cellStyle name="Normal 36 2" xfId="201" xr:uid="{00000000-0005-0000-0000-000077040000}"/>
    <cellStyle name="Normal 36 2 2" xfId="683" xr:uid="{00000000-0005-0000-0000-000078040000}"/>
    <cellStyle name="Normal 36 2 2 2" xfId="1095" xr:uid="{00000000-0005-0000-0000-000079040000}"/>
    <cellStyle name="Normal 36 2 2 2 2" xfId="1832" xr:uid="{68F92EA4-752A-40DA-B3C8-2E0561ABE37C}"/>
    <cellStyle name="Normal 36 2 2 2 2 2" xfId="4346" xr:uid="{F9D77C04-2E07-42B0-97FC-F24F37FC2C17}"/>
    <cellStyle name="Normal 36 2 2 2 3" xfId="2571" xr:uid="{EE42BB91-A820-49CD-97A4-BA569B5EB3EB}"/>
    <cellStyle name="Normal 36 2 2 2 3 2" xfId="5077" xr:uid="{D077A9BC-9B3B-446E-878C-871C3E94D46F}"/>
    <cellStyle name="Normal 36 2 2 2 4" xfId="3612" xr:uid="{04BF49A5-CA5B-4C4B-9368-9E3C79D23790}"/>
    <cellStyle name="Normal 36 2 2 3" xfId="3235" xr:uid="{C4AFBED6-23CC-4E2E-B2A6-A5DCEF0442DC}"/>
    <cellStyle name="Normal 36 2 3" xfId="5704" xr:uid="{0887ADA5-E894-46FA-800E-1CB76A1E2D09}"/>
    <cellStyle name="Normal 36 3" xfId="412" xr:uid="{00000000-0005-0000-0000-00007A040000}"/>
    <cellStyle name="Normal 36 4" xfId="682" xr:uid="{00000000-0005-0000-0000-00007B040000}"/>
    <cellStyle name="Normal 36 4 2" xfId="1094" xr:uid="{00000000-0005-0000-0000-00007C040000}"/>
    <cellStyle name="Normal 36 4 2 2" xfId="1831" xr:uid="{A7BC5C21-DC15-44B7-A8D8-108793246D2E}"/>
    <cellStyle name="Normal 36 4 2 2 2" xfId="4345" xr:uid="{C82E5403-00F9-475B-8FED-CC10AFD2D860}"/>
    <cellStyle name="Normal 36 4 2 3" xfId="2570" xr:uid="{DBCB05F1-31B3-4F10-B648-07F640195A6C}"/>
    <cellStyle name="Normal 36 4 2 3 2" xfId="5076" xr:uid="{E47AFA23-EAB8-4FDE-9D6F-371E4F772B1B}"/>
    <cellStyle name="Normal 36 4 2 4" xfId="3611" xr:uid="{B8323C2F-0FD4-436B-8312-4BA517E7D411}"/>
    <cellStyle name="Normal 36 4 3" xfId="3234" xr:uid="{B7D209B4-63F2-4ED1-8906-A0E44648ECA1}"/>
    <cellStyle name="Normal 36 5" xfId="5703" xr:uid="{137BD5BA-EDEE-4274-B4DD-D450ED2A4190}"/>
    <cellStyle name="Normal 37" xfId="83" xr:uid="{00000000-0005-0000-0000-00007D040000}"/>
    <cellStyle name="Normal 37 2" xfId="202" xr:uid="{00000000-0005-0000-0000-00007E040000}"/>
    <cellStyle name="Normal 37 2 2" xfId="685" xr:uid="{00000000-0005-0000-0000-00007F040000}"/>
    <cellStyle name="Normal 37 2 2 2" xfId="1097" xr:uid="{00000000-0005-0000-0000-000080040000}"/>
    <cellStyle name="Normal 37 2 2 2 2" xfId="1834" xr:uid="{0D528003-8577-46BC-A29F-591E9DAA6FC4}"/>
    <cellStyle name="Normal 37 2 2 2 2 2" xfId="4348" xr:uid="{B67DAB4C-71EA-4B4B-939B-5526B37E1B61}"/>
    <cellStyle name="Normal 37 2 2 2 3" xfId="2573" xr:uid="{32E1B0F3-E49C-43DA-8346-E091575F3FC8}"/>
    <cellStyle name="Normal 37 2 2 2 3 2" xfId="5079" xr:uid="{8CF99F10-843A-4BA7-A09E-C47711EE24CA}"/>
    <cellStyle name="Normal 37 2 2 2 4" xfId="3614" xr:uid="{06EA5B0A-AB3B-4FB5-89B3-BEBE127F617B}"/>
    <cellStyle name="Normal 37 2 2 3" xfId="3237" xr:uid="{0FC2BC17-7E98-4781-8B69-B2E06A9648C5}"/>
    <cellStyle name="Normal 37 2 3" xfId="5706" xr:uid="{ECC4E806-B2CC-41FE-8C72-95879DC7C348}"/>
    <cellStyle name="Normal 37 3" xfId="413" xr:uid="{00000000-0005-0000-0000-000081040000}"/>
    <cellStyle name="Normal 37 4" xfId="684" xr:uid="{00000000-0005-0000-0000-000082040000}"/>
    <cellStyle name="Normal 37 4 2" xfId="1096" xr:uid="{00000000-0005-0000-0000-000083040000}"/>
    <cellStyle name="Normal 37 4 2 2" xfId="1833" xr:uid="{8B3F1695-9628-4D62-A3B7-26AF479E5782}"/>
    <cellStyle name="Normal 37 4 2 2 2" xfId="4347" xr:uid="{44FC6FF5-CFED-47A8-BBDB-5E3BD7BF4F98}"/>
    <cellStyle name="Normal 37 4 2 3" xfId="2572" xr:uid="{AD9A1859-F5B3-40D5-81BB-834FFD77BB93}"/>
    <cellStyle name="Normal 37 4 2 3 2" xfId="5078" xr:uid="{CEFF6496-9D7B-4E5C-AA1A-2197A548356B}"/>
    <cellStyle name="Normal 37 4 2 4" xfId="3613" xr:uid="{B6D63B6C-F546-478E-B356-E6AE5379E279}"/>
    <cellStyle name="Normal 37 4 3" xfId="3236" xr:uid="{D8B0BF26-0706-4DC4-8164-33171EF9A1CB}"/>
    <cellStyle name="Normal 37 5" xfId="5705" xr:uid="{36C1899A-3CCA-492A-9C2B-02D7264AB831}"/>
    <cellStyle name="Normal 38" xfId="203" xr:uid="{00000000-0005-0000-0000-000084040000}"/>
    <cellStyle name="Normal 38 2" xfId="204" xr:uid="{00000000-0005-0000-0000-000085040000}"/>
    <cellStyle name="Normal 38 2 2" xfId="687" xr:uid="{00000000-0005-0000-0000-000086040000}"/>
    <cellStyle name="Normal 38 2 2 2" xfId="1099" xr:uid="{00000000-0005-0000-0000-000087040000}"/>
    <cellStyle name="Normal 38 2 2 2 2" xfId="1836" xr:uid="{211F7EAE-6CFA-41C4-929C-08C6A8535B60}"/>
    <cellStyle name="Normal 38 2 2 2 2 2" xfId="4350" xr:uid="{18E4DCA0-F7C6-43CB-8020-15F54A0F9063}"/>
    <cellStyle name="Normal 38 2 2 2 3" xfId="2575" xr:uid="{87064253-FBC3-4A75-ADAD-DAFCE7043553}"/>
    <cellStyle name="Normal 38 2 2 2 3 2" xfId="5081" xr:uid="{E0276F46-73E3-421D-87C9-C3650C802575}"/>
    <cellStyle name="Normal 38 2 2 2 4" xfId="3616" xr:uid="{D20B49EF-506C-4CD9-BA8D-05C7405B720B}"/>
    <cellStyle name="Normal 38 2 2 3" xfId="3239" xr:uid="{7538800A-1150-45B4-B17F-866C3D294BC8}"/>
    <cellStyle name="Normal 38 2 3" xfId="5708" xr:uid="{103C68CC-B5B1-419D-B1BA-3D88F453832C}"/>
    <cellStyle name="Normal 38 3" xfId="414" xr:uid="{00000000-0005-0000-0000-000088040000}"/>
    <cellStyle name="Normal 38 4" xfId="686" xr:uid="{00000000-0005-0000-0000-000089040000}"/>
    <cellStyle name="Normal 38 4 2" xfId="1098" xr:uid="{00000000-0005-0000-0000-00008A040000}"/>
    <cellStyle name="Normal 38 4 2 2" xfId="1835" xr:uid="{E09916F8-CB2B-4FCC-B38E-BCFA670DBC1D}"/>
    <cellStyle name="Normal 38 4 2 2 2" xfId="4349" xr:uid="{6DBE0A4D-A3A4-40DC-9310-C0D98B688746}"/>
    <cellStyle name="Normal 38 4 2 3" xfId="2574" xr:uid="{143DDBA1-FECC-406C-88B7-862B2896CAD1}"/>
    <cellStyle name="Normal 38 4 2 3 2" xfId="5080" xr:uid="{56715B66-ADB2-4955-B52A-40FD4245A854}"/>
    <cellStyle name="Normal 38 4 2 4" xfId="3615" xr:uid="{A99570DF-E06E-4523-98BD-33456BED5F2F}"/>
    <cellStyle name="Normal 38 4 3" xfId="3238" xr:uid="{69F7E3CF-B9A1-4DBD-A95B-C54D13CE4AB3}"/>
    <cellStyle name="Normal 38 5" xfId="5707" xr:uid="{48FC8DC6-AF45-4E29-98AE-5D042EA4CF87}"/>
    <cellStyle name="Normal 39" xfId="84" xr:uid="{00000000-0005-0000-0000-00008B040000}"/>
    <cellStyle name="Normal 39 2" xfId="9" xr:uid="{00000000-0005-0000-0000-00008C040000}"/>
    <cellStyle name="Normal 39 2 2" xfId="689" xr:uid="{00000000-0005-0000-0000-00008D040000}"/>
    <cellStyle name="Normal 39 2 2 2" xfId="1101" xr:uid="{00000000-0005-0000-0000-00008E040000}"/>
    <cellStyle name="Normal 39 2 2 2 2" xfId="1838" xr:uid="{1FF721BC-01FD-4E83-A18A-899FA8095AF4}"/>
    <cellStyle name="Normal 39 2 2 2 2 2" xfId="4352" xr:uid="{C9E665F5-4DCF-4419-9997-C9690C38B89C}"/>
    <cellStyle name="Normal 39 2 2 2 3" xfId="2577" xr:uid="{4F62355A-AA33-4DD0-A229-68EA599CCC40}"/>
    <cellStyle name="Normal 39 2 2 2 3 2" xfId="5083" xr:uid="{D26C7A43-FC74-4766-A2F8-AB454A5CB7EA}"/>
    <cellStyle name="Normal 39 2 2 2 4" xfId="3618" xr:uid="{DCDFCA05-9C7C-4093-B9E9-9B43C47E2A22}"/>
    <cellStyle name="Normal 39 2 2 3" xfId="3241" xr:uid="{65487C82-C225-488A-A5BC-E3FC99B5CA61}"/>
    <cellStyle name="Normal 39 2 3" xfId="5710" xr:uid="{745887A8-F6DA-46CA-8ED7-A5934B7BCD5B}"/>
    <cellStyle name="Normal 39 3" xfId="415" xr:uid="{00000000-0005-0000-0000-00008F040000}"/>
    <cellStyle name="Normal 39 4" xfId="688" xr:uid="{00000000-0005-0000-0000-000090040000}"/>
    <cellStyle name="Normal 39 4 2" xfId="1100" xr:uid="{00000000-0005-0000-0000-000091040000}"/>
    <cellStyle name="Normal 39 4 2 2" xfId="1837" xr:uid="{824DDD2C-F6E8-48FF-AEF9-E85657ED227C}"/>
    <cellStyle name="Normal 39 4 2 2 2" xfId="4351" xr:uid="{E97D89B3-C158-49E7-975F-C4D061025F4F}"/>
    <cellStyle name="Normal 39 4 2 3" xfId="2576" xr:uid="{89588097-AE4C-4E22-8753-CB8A838DC47E}"/>
    <cellStyle name="Normal 39 4 2 3 2" xfId="5082" xr:uid="{024C1E7F-F97F-47DB-A0DE-556320095619}"/>
    <cellStyle name="Normal 39 4 2 4" xfId="3617" xr:uid="{E1540457-289B-42DB-885A-4DB0934F0684}"/>
    <cellStyle name="Normal 39 4 3" xfId="3240" xr:uid="{E7D6085B-E033-4870-AF70-B1F68B09BD71}"/>
    <cellStyle name="Normal 39 5" xfId="5709" xr:uid="{4BCA3F95-D5FD-4FED-9551-AB830C884BFF}"/>
    <cellStyle name="Normal 4" xfId="10" xr:uid="{00000000-0005-0000-0000-000092040000}"/>
    <cellStyle name="Normal 4 2" xfId="205" xr:uid="{00000000-0005-0000-0000-000093040000}"/>
    <cellStyle name="Normal 4 2 2" xfId="416" xr:uid="{00000000-0005-0000-0000-000094040000}"/>
    <cellStyle name="Normal 4 2 3" xfId="691" xr:uid="{00000000-0005-0000-0000-000095040000}"/>
    <cellStyle name="Normal 4 2 3 2" xfId="870" xr:uid="{00000000-0005-0000-0000-000096040000}"/>
    <cellStyle name="Normal 4 2 3 3" xfId="1103" xr:uid="{00000000-0005-0000-0000-000097040000}"/>
    <cellStyle name="Normal 4 2 3 3 2" xfId="1840" xr:uid="{94BFD492-5E45-42B4-A69B-7E460993088A}"/>
    <cellStyle name="Normal 4 2 3 3 2 2" xfId="4354" xr:uid="{24E8348A-C746-4D83-A1A7-EEF8B93055CA}"/>
    <cellStyle name="Normal 4 2 3 3 3" xfId="2579" xr:uid="{BCCA2C93-29BC-4CDB-B9E2-6077117E0981}"/>
    <cellStyle name="Normal 4 2 3 3 3 2" xfId="5085" xr:uid="{B15FB303-8B31-4F28-897B-17B8A340C2AD}"/>
    <cellStyle name="Normal 4 2 3 3 4" xfId="3620" xr:uid="{64919EB6-B4F7-42FB-BFD8-CA534528FEED}"/>
    <cellStyle name="Normal 4 2 3 4" xfId="3243" xr:uid="{BE3491B0-129E-47CC-A17B-EAFB5989B531}"/>
    <cellStyle name="Normal 4 2 4" xfId="5712" xr:uid="{B915344A-28A2-430D-B8B1-A2D2F2035A04}"/>
    <cellStyle name="Normal 4 3" xfId="417" xr:uid="{00000000-0005-0000-0000-000098040000}"/>
    <cellStyle name="Normal 4 4" xfId="418" xr:uid="{00000000-0005-0000-0000-000099040000}"/>
    <cellStyle name="Normal 4 5" xfId="690" xr:uid="{00000000-0005-0000-0000-00009A040000}"/>
    <cellStyle name="Normal 4 5 2" xfId="1102" xr:uid="{00000000-0005-0000-0000-00009B040000}"/>
    <cellStyle name="Normal 4 5 2 2" xfId="1839" xr:uid="{1933543F-4720-4E55-9E52-CC9075AE50F0}"/>
    <cellStyle name="Normal 4 5 2 2 2" xfId="4353" xr:uid="{6FBA476C-9E3D-442D-9BFB-2903DF10B0F5}"/>
    <cellStyle name="Normal 4 5 2 3" xfId="2578" xr:uid="{11523AAA-123A-4C7A-AFC0-E49F508E77BE}"/>
    <cellStyle name="Normal 4 5 2 3 2" xfId="5084" xr:uid="{9471C750-E2E4-4FBB-9D00-356F26810DC2}"/>
    <cellStyle name="Normal 4 5 2 4" xfId="3619" xr:uid="{A59A3F88-2043-4F78-BE3A-DF99E19444AC}"/>
    <cellStyle name="Normal 4 5 3" xfId="3242" xr:uid="{1FC2A441-E945-43CF-B9C2-83FF167FC60B}"/>
    <cellStyle name="Normal 4 6" xfId="5711" xr:uid="{D150130E-005F-436C-B26D-18C5A5B97DF9}"/>
    <cellStyle name="Normal 40" xfId="206" xr:uid="{00000000-0005-0000-0000-00009C040000}"/>
    <cellStyle name="Normal 40 2" xfId="207" xr:uid="{00000000-0005-0000-0000-00009D040000}"/>
    <cellStyle name="Normal 40 2 2" xfId="693" xr:uid="{00000000-0005-0000-0000-00009E040000}"/>
    <cellStyle name="Normal 40 2 2 2" xfId="1105" xr:uid="{00000000-0005-0000-0000-00009F040000}"/>
    <cellStyle name="Normal 40 2 2 2 2" xfId="1842" xr:uid="{6B9E9FA2-D785-4406-8088-6D65E1E0C98C}"/>
    <cellStyle name="Normal 40 2 2 2 2 2" xfId="4356" xr:uid="{F6D6F37C-945A-4C94-AFD6-4DE7EBB0FF84}"/>
    <cellStyle name="Normal 40 2 2 2 3" xfId="2581" xr:uid="{256F41FD-2D28-4004-A872-A6622DBC4C6C}"/>
    <cellStyle name="Normal 40 2 2 2 3 2" xfId="5087" xr:uid="{1E71463E-F02D-4947-AA08-11F064712A72}"/>
    <cellStyle name="Normal 40 2 2 2 4" xfId="3622" xr:uid="{ABE69867-1D92-47F8-8CBC-10868F1F0354}"/>
    <cellStyle name="Normal 40 2 2 3" xfId="3245" xr:uid="{EB61E352-124A-44AA-85C8-A76619DE8FF6}"/>
    <cellStyle name="Normal 40 2 3" xfId="5714" xr:uid="{193A9CC5-E740-4A93-AD8A-8825EBC15192}"/>
    <cellStyle name="Normal 40 3" xfId="419" xr:uid="{00000000-0005-0000-0000-0000A0040000}"/>
    <cellStyle name="Normal 40 4" xfId="692" xr:uid="{00000000-0005-0000-0000-0000A1040000}"/>
    <cellStyle name="Normal 40 4 2" xfId="1104" xr:uid="{00000000-0005-0000-0000-0000A2040000}"/>
    <cellStyle name="Normal 40 4 2 2" xfId="1841" xr:uid="{72D3D774-B8C0-480A-9EDC-7052AE1614EC}"/>
    <cellStyle name="Normal 40 4 2 2 2" xfId="4355" xr:uid="{6268DFB0-0BBA-4DDA-B88E-E27DC89B85B0}"/>
    <cellStyle name="Normal 40 4 2 3" xfId="2580" xr:uid="{AC6724EB-7695-4826-B1F9-3812241FF8C1}"/>
    <cellStyle name="Normal 40 4 2 3 2" xfId="5086" xr:uid="{F3399540-5610-4AAF-A4D9-BDFC8C330C71}"/>
    <cellStyle name="Normal 40 4 2 4" xfId="3621" xr:uid="{3A155E1B-F0AD-453D-B689-BED6A38C240B}"/>
    <cellStyle name="Normal 40 4 3" xfId="3244" xr:uid="{F3655209-AEC8-45DF-8FAF-948128521070}"/>
    <cellStyle name="Normal 40 5" xfId="5713" xr:uid="{97716AE1-D62E-4D81-94D6-15141E1C9EE8}"/>
    <cellStyle name="Normal 41" xfId="208" xr:uid="{00000000-0005-0000-0000-0000A3040000}"/>
    <cellStyle name="Normal 41 2" xfId="209" xr:uid="{00000000-0005-0000-0000-0000A4040000}"/>
    <cellStyle name="Normal 41 2 2" xfId="695" xr:uid="{00000000-0005-0000-0000-0000A5040000}"/>
    <cellStyle name="Normal 41 2 2 2" xfId="1107" xr:uid="{00000000-0005-0000-0000-0000A6040000}"/>
    <cellStyle name="Normal 41 2 2 2 2" xfId="1844" xr:uid="{E84A566D-9E31-4AD9-B833-2AF67189395D}"/>
    <cellStyle name="Normal 41 2 2 2 2 2" xfId="4358" xr:uid="{02DE247E-22AB-4633-B685-B13660E97902}"/>
    <cellStyle name="Normal 41 2 2 2 3" xfId="2583" xr:uid="{91529BB6-434F-4368-B950-D42E1F449381}"/>
    <cellStyle name="Normal 41 2 2 2 3 2" xfId="5089" xr:uid="{966BAD0B-66E1-4BC3-84A6-1B178C77FC3F}"/>
    <cellStyle name="Normal 41 2 2 2 4" xfId="3624" xr:uid="{0DDBC07E-EAF8-4119-8ACB-674AD3880228}"/>
    <cellStyle name="Normal 41 2 2 3" xfId="3247" xr:uid="{95A7228C-C943-4FC8-980A-9A539AA489AA}"/>
    <cellStyle name="Normal 41 2 3" xfId="5716" xr:uid="{DE595605-24B7-4063-A9DE-C7E46EEB8738}"/>
    <cellStyle name="Normal 41 3" xfId="420" xr:uid="{00000000-0005-0000-0000-0000A7040000}"/>
    <cellStyle name="Normal 41 4" xfId="694" xr:uid="{00000000-0005-0000-0000-0000A8040000}"/>
    <cellStyle name="Normal 41 4 2" xfId="1106" xr:uid="{00000000-0005-0000-0000-0000A9040000}"/>
    <cellStyle name="Normal 41 4 2 2" xfId="1843" xr:uid="{612D0174-0105-4AF1-9E5E-695467B7DBFC}"/>
    <cellStyle name="Normal 41 4 2 2 2" xfId="4357" xr:uid="{ED5115E8-6C7B-4181-82B4-98278AA399D0}"/>
    <cellStyle name="Normal 41 4 2 3" xfId="2582" xr:uid="{878269E9-5D12-49DB-A44A-BA485D60D709}"/>
    <cellStyle name="Normal 41 4 2 3 2" xfId="5088" xr:uid="{BAB2891B-CFEA-4233-A390-FB006E493E94}"/>
    <cellStyle name="Normal 41 4 2 4" xfId="3623" xr:uid="{EB454B74-5921-4FA9-AFA6-62A933FE9F7D}"/>
    <cellStyle name="Normal 41 4 3" xfId="3246" xr:uid="{BEFCE729-1421-4713-B5BF-576430BA57D7}"/>
    <cellStyle name="Normal 41 5" xfId="5715" xr:uid="{ECE16233-89DF-49C3-A617-3B185E5BCE1A}"/>
    <cellStyle name="Normal 42" xfId="210" xr:uid="{00000000-0005-0000-0000-0000AA040000}"/>
    <cellStyle name="Normal 42 2" xfId="211" xr:uid="{00000000-0005-0000-0000-0000AB040000}"/>
    <cellStyle name="Normal 42 2 2" xfId="697" xr:uid="{00000000-0005-0000-0000-0000AC040000}"/>
    <cellStyle name="Normal 42 2 2 2" xfId="1109" xr:uid="{00000000-0005-0000-0000-0000AD040000}"/>
    <cellStyle name="Normal 42 2 2 2 2" xfId="1846" xr:uid="{1B7843C8-A6FC-4D8D-8273-3DC436CF905D}"/>
    <cellStyle name="Normal 42 2 2 2 2 2" xfId="4360" xr:uid="{78412A7A-A264-43C6-B04B-0AD21C5B3197}"/>
    <cellStyle name="Normal 42 2 2 2 3" xfId="2585" xr:uid="{E6B76EED-A63D-4CE1-8B28-C2526252F2A6}"/>
    <cellStyle name="Normal 42 2 2 2 3 2" xfId="5091" xr:uid="{02B451B9-4E4D-4C31-9417-244AE54483D4}"/>
    <cellStyle name="Normal 42 2 2 2 4" xfId="3626" xr:uid="{BA36122D-8C56-45A0-88F6-B5791F18E8F4}"/>
    <cellStyle name="Normal 42 2 2 3" xfId="3249" xr:uid="{646C9582-7FA0-45B5-92B4-97C3B9548032}"/>
    <cellStyle name="Normal 42 2 3" xfId="5718" xr:uid="{F8988B2D-8E36-41F7-BAB5-E7EE9CB979EB}"/>
    <cellStyle name="Normal 42 3" xfId="421" xr:uid="{00000000-0005-0000-0000-0000AE040000}"/>
    <cellStyle name="Normal 42 4" xfId="696" xr:uid="{00000000-0005-0000-0000-0000AF040000}"/>
    <cellStyle name="Normal 42 4 2" xfId="1108" xr:uid="{00000000-0005-0000-0000-0000B0040000}"/>
    <cellStyle name="Normal 42 4 2 2" xfId="1845" xr:uid="{732FD54C-16F8-407A-83DF-1328C11ECF0B}"/>
    <cellStyle name="Normal 42 4 2 2 2" xfId="4359" xr:uid="{07141F97-B99F-47CC-8949-D6E0FCF6B852}"/>
    <cellStyle name="Normal 42 4 2 3" xfId="2584" xr:uid="{A8EF6001-A68F-43D2-8631-6C32F3CCDD09}"/>
    <cellStyle name="Normal 42 4 2 3 2" xfId="5090" xr:uid="{4186D2AA-B48B-4E9B-AA57-4AFA84FC6004}"/>
    <cellStyle name="Normal 42 4 2 4" xfId="3625" xr:uid="{78AB1257-14A9-40CD-A901-451E1C8D09FA}"/>
    <cellStyle name="Normal 42 4 3" xfId="3248" xr:uid="{26C8DAC4-F531-4BF5-985D-7D6FD3BE1378}"/>
    <cellStyle name="Normal 42 5" xfId="5717" xr:uid="{98E3C50F-EF45-4A35-9FFF-DBAED8E55DC7}"/>
    <cellStyle name="Normal 43" xfId="11" xr:uid="{00000000-0005-0000-0000-0000B1040000}"/>
    <cellStyle name="Normal 43 2" xfId="519" xr:uid="{00000000-0005-0000-0000-0000B2040000}"/>
    <cellStyle name="Normal 43 3" xfId="779" xr:uid="{00000000-0005-0000-0000-0000B3040000}"/>
    <cellStyle name="Normal 43 3 2" xfId="1183" xr:uid="{00000000-0005-0000-0000-0000B4040000}"/>
    <cellStyle name="Normal 43 3 2 2" xfId="1920" xr:uid="{E7C2C0DD-21DD-4D63-91E3-33EB7E4152A7}"/>
    <cellStyle name="Normal 43 3 2 2 2" xfId="4434" xr:uid="{20E9C30E-8236-49B3-BE48-68680E8819E3}"/>
    <cellStyle name="Normal 43 3 2 3" xfId="2659" xr:uid="{9CDEAE7F-1D09-43BB-805C-A2AF526744BE}"/>
    <cellStyle name="Normal 43 3 2 3 2" xfId="5165" xr:uid="{FFEB3B3C-2853-4C5C-BBBE-72A892CAA3A6}"/>
    <cellStyle name="Normal 43 3 2 4" xfId="3700" xr:uid="{F4818D3E-E8DB-453E-BD92-0C71833CC7A7}"/>
    <cellStyle name="Normal 43 3 3" xfId="1351" xr:uid="{00000000-0005-0000-0000-0000B5040000}"/>
    <cellStyle name="Normal 43 3 3 2" xfId="2088" xr:uid="{8B3C2FDE-6DD4-4BC2-A26B-45F788A6CC80}"/>
    <cellStyle name="Normal 43 3 3 2 2" xfId="4602" xr:uid="{0D3D87AE-73B0-4BE6-8373-D1A6D68F3B30}"/>
    <cellStyle name="Normal 43 3 3 3" xfId="2827" xr:uid="{EC1176F0-9BFA-4EEE-AA82-09B2AA60AB87}"/>
    <cellStyle name="Normal 43 3 3 3 2" xfId="5333" xr:uid="{83322E40-815C-4EE0-86F6-8C6BB631936D}"/>
    <cellStyle name="Normal 43 3 3 4" xfId="3868" xr:uid="{1833CA08-8176-4DEF-93F7-BE68C76E0FB3}"/>
    <cellStyle name="Normal 43 3 4" xfId="1543" xr:uid="{BEB51198-6729-4464-B39C-ACD5E74C4C57}"/>
    <cellStyle name="Normal 43 3 4 2" xfId="4057" xr:uid="{9B813B2B-9C05-443C-9652-C61D1713652C}"/>
    <cellStyle name="Normal 43 3 5" xfId="2282" xr:uid="{4CAA8361-E865-4730-B8D6-C47E58880AED}"/>
    <cellStyle name="Normal 43 3 5 2" xfId="4788" xr:uid="{4DC3920D-42C5-4801-9991-FD26CB9BC37D}"/>
    <cellStyle name="Normal 43 3 6" xfId="3323" xr:uid="{BE6B8B73-9FEF-447B-81BB-6E2A61DC7213}"/>
    <cellStyle name="Normal 43 3 7" xfId="5528" xr:uid="{8DAD15C0-AA2A-4168-B266-FEDF9ACAD1B0}"/>
    <cellStyle name="Normal 43 4" xfId="264" xr:uid="{00000000-0005-0000-0000-0000B6040000}"/>
    <cellStyle name="Normal 43 4 2" xfId="3045" xr:uid="{80A55E62-7709-43F1-9017-B40E35F52A0C}"/>
    <cellStyle name="Normal 43 4 3" xfId="5779" xr:uid="{C53E82C6-FF24-4B73-A4C1-B8B1A7297A20}"/>
    <cellStyle name="Normal 44" xfId="422" xr:uid="{00000000-0005-0000-0000-0000B7040000}"/>
    <cellStyle name="Normal 44 2" xfId="423" xr:uid="{00000000-0005-0000-0000-0000B8040000}"/>
    <cellStyle name="Normal 45" xfId="424" xr:uid="{00000000-0005-0000-0000-0000B9040000}"/>
    <cellStyle name="Normal 46" xfId="494" xr:uid="{00000000-0005-0000-0000-0000BA040000}"/>
    <cellStyle name="Normal 46 2" xfId="539" xr:uid="{00000000-0005-0000-0000-0000BB040000}"/>
    <cellStyle name="Normal 46 3" xfId="885" xr:uid="{00000000-0005-0000-0000-0000BC040000}"/>
    <cellStyle name="Normal 47" xfId="495" xr:uid="{00000000-0005-0000-0000-0000BD040000}"/>
    <cellStyle name="Normal 47 2" xfId="540" xr:uid="{00000000-0005-0000-0000-0000BE040000}"/>
    <cellStyle name="Normal 47 3" xfId="886" xr:uid="{00000000-0005-0000-0000-0000BF040000}"/>
    <cellStyle name="Normal 48" xfId="541" xr:uid="{00000000-0005-0000-0000-0000C0040000}"/>
    <cellStyle name="Normal 49" xfId="542" xr:uid="{00000000-0005-0000-0000-0000C1040000}"/>
    <cellStyle name="Normal 5" xfId="61" xr:uid="{00000000-0005-0000-0000-0000C2040000}"/>
    <cellStyle name="Normal 5 2" xfId="265" xr:uid="{00000000-0005-0000-0000-0000C3040000}"/>
    <cellStyle name="Normal 5 2 2" xfId="506" xr:uid="{00000000-0005-0000-0000-0000C4040000}"/>
    <cellStyle name="Normal 5 2 3" xfId="555" xr:uid="{00000000-0005-0000-0000-0000C5040000}"/>
    <cellStyle name="Normal 5 2 3 2" xfId="873" xr:uid="{00000000-0005-0000-0000-0000C6040000}"/>
    <cellStyle name="Normal 5 2 3 2 2" xfId="1273" xr:uid="{00000000-0005-0000-0000-0000C7040000}"/>
    <cellStyle name="Normal 5 2 3 2 2 2" xfId="2010" xr:uid="{B389F0E7-262C-429D-84E1-88894A2EE25D}"/>
    <cellStyle name="Normal 5 2 3 2 2 2 2" xfId="4524" xr:uid="{93C003A9-60E9-4ADC-828F-00C3D7486AE3}"/>
    <cellStyle name="Normal 5 2 3 2 2 3" xfId="2749" xr:uid="{07E0EA47-747F-4C72-A537-F773F3667C16}"/>
    <cellStyle name="Normal 5 2 3 2 2 3 2" xfId="5255" xr:uid="{2B19BED6-0354-4619-A824-AEF977B56063}"/>
    <cellStyle name="Normal 5 2 3 2 2 4" xfId="3790" xr:uid="{727EAC3E-E268-493C-A9CF-9C05AAD8A91D}"/>
    <cellStyle name="Normal 5 2 3 2 3" xfId="1441" xr:uid="{00000000-0005-0000-0000-0000C8040000}"/>
    <cellStyle name="Normal 5 2 3 2 3 2" xfId="2178" xr:uid="{DC51895A-0A8C-49D2-A1FC-634AF07E0833}"/>
    <cellStyle name="Normal 5 2 3 2 3 2 2" xfId="4692" xr:uid="{BC94D1D7-36F0-4B42-BDE7-AD29A329D14E}"/>
    <cellStyle name="Normal 5 2 3 2 3 3" xfId="2917" xr:uid="{AD7804A1-6CC2-4EC3-991D-079E4D18D5A3}"/>
    <cellStyle name="Normal 5 2 3 2 3 3 2" xfId="5423" xr:uid="{34C08A11-C213-4A52-BCFA-29F63356C500}"/>
    <cellStyle name="Normal 5 2 3 2 3 4" xfId="3958" xr:uid="{F8372F7D-B10C-47FA-93CA-5D469EE5FB76}"/>
    <cellStyle name="Normal 5 2 3 2 4" xfId="1633" xr:uid="{767808FE-F990-49B3-8176-D3D5F1F4283F}"/>
    <cellStyle name="Normal 5 2 3 2 4 2" xfId="4147" xr:uid="{6DC7B2B5-E469-404A-B3E4-7F8186904281}"/>
    <cellStyle name="Normal 5 2 3 2 5" xfId="2372" xr:uid="{2138DDF9-307D-4CE0-9E24-3CC81C000A04}"/>
    <cellStyle name="Normal 5 2 3 2 5 2" xfId="4878" xr:uid="{95A69BED-4C27-4F9D-8810-B670F9ABB6A8}"/>
    <cellStyle name="Normal 5 2 3 2 6" xfId="3413" xr:uid="{CDBA51BD-C6FB-496B-B968-258A702B270D}"/>
    <cellStyle name="Normal 5 2 3 3" xfId="3107" xr:uid="{8E0421F5-B2E6-4C6E-993C-F728DAF1295D}"/>
    <cellStyle name="Normal 5 2 4" xfId="781" xr:uid="{00000000-0005-0000-0000-0000C9040000}"/>
    <cellStyle name="Normal 5 2 4 2" xfId="1185" xr:uid="{00000000-0005-0000-0000-0000CA040000}"/>
    <cellStyle name="Normal 5 2 4 2 2" xfId="1922" xr:uid="{26217D3B-FB93-4870-9C97-F9FB498D1C62}"/>
    <cellStyle name="Normal 5 2 4 2 2 2" xfId="4436" xr:uid="{44A53954-1428-4258-BB71-38720E977B96}"/>
    <cellStyle name="Normal 5 2 4 2 3" xfId="2661" xr:uid="{7FE3E943-F3E4-44B8-BC57-48B8C08AC06F}"/>
    <cellStyle name="Normal 5 2 4 2 3 2" xfId="5167" xr:uid="{BED12F0C-C5C3-4E89-8CED-54156C5B06BA}"/>
    <cellStyle name="Normal 5 2 4 2 4" xfId="3702" xr:uid="{9D0F342A-697B-4266-A32B-B1881D67D78D}"/>
    <cellStyle name="Normal 5 2 4 3" xfId="1353" xr:uid="{00000000-0005-0000-0000-0000CB040000}"/>
    <cellStyle name="Normal 5 2 4 3 2" xfId="2090" xr:uid="{726B8547-7DF5-4D75-9357-2FC5D8540608}"/>
    <cellStyle name="Normal 5 2 4 3 2 2" xfId="4604" xr:uid="{A94F436E-0E84-4591-B2C7-582B5458BCEA}"/>
    <cellStyle name="Normal 5 2 4 3 3" xfId="2829" xr:uid="{C85D2733-4755-47F0-946C-5EB79B454E99}"/>
    <cellStyle name="Normal 5 2 4 3 3 2" xfId="5335" xr:uid="{6683E7F1-813B-4208-AFDE-FAAAD20AA9E3}"/>
    <cellStyle name="Normal 5 2 4 3 4" xfId="3870" xr:uid="{9356F672-CC63-4E10-BEEC-BA4B0012D5BE}"/>
    <cellStyle name="Normal 5 2 4 4" xfId="1545" xr:uid="{9DD9DF9A-4467-40B5-BC98-66D99892FCA1}"/>
    <cellStyle name="Normal 5 2 4 4 2" xfId="4059" xr:uid="{BEBF6F5E-0A9D-4216-B948-CE01EEBE8334}"/>
    <cellStyle name="Normal 5 2 4 5" xfId="2284" xr:uid="{402B67E6-15AC-4CA9-9F95-720D62497DC5}"/>
    <cellStyle name="Normal 5 2 4 5 2" xfId="4790" xr:uid="{0D105CE1-920C-43B4-AD93-D552272FC3B7}"/>
    <cellStyle name="Normal 5 2 4 6" xfId="3325" xr:uid="{6D2549B6-2A54-4EB0-B223-B328A4677DFC}"/>
    <cellStyle name="Normal 5 2 4 7" xfId="5521" xr:uid="{2DB45BC4-3E99-4937-9623-A775776C8E02}"/>
    <cellStyle name="Normal 5 2 5" xfId="3046" xr:uid="{9609618C-8A0C-491E-9AD7-8E6F28DBB2CF}"/>
    <cellStyle name="Normal 5 3" xfId="425" xr:uid="{00000000-0005-0000-0000-0000CC040000}"/>
    <cellStyle name="Normal 5 4" xfId="426" xr:uid="{00000000-0005-0000-0000-0000CD040000}"/>
    <cellStyle name="Normal 5 4 2" xfId="518" xr:uid="{00000000-0005-0000-0000-0000CE040000}"/>
    <cellStyle name="Normal 5 5" xfId="427" xr:uid="{00000000-0005-0000-0000-0000CF040000}"/>
    <cellStyle name="Normal 50" xfId="543" xr:uid="{00000000-0005-0000-0000-0000D0040000}"/>
    <cellStyle name="Normal 51" xfId="544" xr:uid="{00000000-0005-0000-0000-0000D1040000}"/>
    <cellStyle name="Normal 52" xfId="545" xr:uid="{00000000-0005-0000-0000-0000D2040000}"/>
    <cellStyle name="Normal 53" xfId="546" xr:uid="{00000000-0005-0000-0000-0000D3040000}"/>
    <cellStyle name="Normal 54" xfId="547" xr:uid="{00000000-0005-0000-0000-0000D4040000}"/>
    <cellStyle name="Normal 55" xfId="548" xr:uid="{00000000-0005-0000-0000-0000D5040000}"/>
    <cellStyle name="Normal 56" xfId="549" xr:uid="{00000000-0005-0000-0000-0000D6040000}"/>
    <cellStyle name="Normal 57" xfId="550" xr:uid="{00000000-0005-0000-0000-0000D7040000}"/>
    <cellStyle name="Normal 58" xfId="551" xr:uid="{00000000-0005-0000-0000-0000D8040000}"/>
    <cellStyle name="Normal 59" xfId="552" xr:uid="{00000000-0005-0000-0000-0000D9040000}"/>
    <cellStyle name="Normal 6" xfId="212" xr:uid="{00000000-0005-0000-0000-0000DA040000}"/>
    <cellStyle name="Normal 6 2" xfId="428" xr:uid="{00000000-0005-0000-0000-0000DB040000}"/>
    <cellStyle name="Normal 6 3" xfId="429" xr:uid="{00000000-0005-0000-0000-0000DC040000}"/>
    <cellStyle name="Normal 6 4" xfId="430" xr:uid="{00000000-0005-0000-0000-0000DD040000}"/>
    <cellStyle name="Normal 6 5" xfId="698" xr:uid="{00000000-0005-0000-0000-0000DE040000}"/>
    <cellStyle name="Normal 6 5 2" xfId="1110" xr:uid="{00000000-0005-0000-0000-0000DF040000}"/>
    <cellStyle name="Normal 6 5 2 2" xfId="1847" xr:uid="{BD52C55F-D5A1-49C6-B4AE-D7B6A25BB7C3}"/>
    <cellStyle name="Normal 6 5 2 2 2" xfId="4361" xr:uid="{1012E263-0D52-48E6-88C0-22E125F93A49}"/>
    <cellStyle name="Normal 6 5 2 3" xfId="2586" xr:uid="{E69B2302-343F-4E23-B41E-ED7B9AC64390}"/>
    <cellStyle name="Normal 6 5 2 3 2" xfId="5092" xr:uid="{67DA391F-F175-40B2-996D-BA9769F43D5A}"/>
    <cellStyle name="Normal 6 5 2 4" xfId="3627" xr:uid="{C2D07A70-E36F-43BF-ABFE-79FF7D83FF18}"/>
    <cellStyle name="Normal 6 5 3" xfId="3250" xr:uid="{2D5679C2-1BAB-4B7B-B8C1-15E01C58A2D2}"/>
    <cellStyle name="Normal 6 6" xfId="5719" xr:uid="{DB0E68F7-71C8-471F-BA69-BF556EF40466}"/>
    <cellStyle name="Normal 60" xfId="553" xr:uid="{00000000-0005-0000-0000-0000E0040000}"/>
    <cellStyle name="Normal 61" xfId="513" xr:uid="{00000000-0005-0000-0000-0000E1040000}"/>
    <cellStyle name="Normal 62" xfId="559" xr:uid="{00000000-0005-0000-0000-0000E2040000}"/>
    <cellStyle name="Normal 62 2" xfId="971" xr:uid="{00000000-0005-0000-0000-0000E3040000}"/>
    <cellStyle name="Normal 62 2 2" xfId="1708" xr:uid="{AB021BF9-0553-44D0-856B-ED9CDC7CFB48}"/>
    <cellStyle name="Normal 62 2 2 2" xfId="4222" xr:uid="{08A77FD3-C094-4BE8-8B96-3E89BD1E25B2}"/>
    <cellStyle name="Normal 62 2 3" xfId="2447" xr:uid="{1835CCC7-593E-41F6-AA01-8D65534A8592}"/>
    <cellStyle name="Normal 62 2 3 2" xfId="4953" xr:uid="{D7F95AB7-2308-4244-9CBF-C98F00FA9698}"/>
    <cellStyle name="Normal 62 2 4" xfId="3488" xr:uid="{3E3AEC36-DF02-4998-8893-7EE32B8B31D0}"/>
    <cellStyle name="Normal 62 3" xfId="3111" xr:uid="{542829CB-E79B-4FB8-81C0-BAFB281D0EB9}"/>
    <cellStyle name="Normal 63" xfId="758" xr:uid="{00000000-0005-0000-0000-0000E4040000}"/>
    <cellStyle name="Normal 63 2" xfId="1170" xr:uid="{00000000-0005-0000-0000-0000E5040000}"/>
    <cellStyle name="Normal 63 2 2" xfId="1907" xr:uid="{A30344DB-C5F7-408D-B39C-1493267285AE}"/>
    <cellStyle name="Normal 63 2 2 2" xfId="4421" xr:uid="{65B82108-4B49-4DDE-BBB4-8D1A9581123A}"/>
    <cellStyle name="Normal 63 2 3" xfId="2646" xr:uid="{E75C9360-BEB2-41AB-9F9E-08039C715CA9}"/>
    <cellStyle name="Normal 63 2 3 2" xfId="5152" xr:uid="{6938502D-C341-4FC7-AD06-8FCFEC453C62}"/>
    <cellStyle name="Normal 63 2 4" xfId="3687" xr:uid="{99BFEAEB-4781-4A95-A0C2-1E78E6FE441C}"/>
    <cellStyle name="Normal 63 3" xfId="3310" xr:uid="{BBDA428D-108E-4BE5-A3DB-4562C019B6A5}"/>
    <cellStyle name="Normal 64" xfId="759" xr:uid="{00000000-0005-0000-0000-0000E6040000}"/>
    <cellStyle name="Normal 64 2" xfId="1171" xr:uid="{00000000-0005-0000-0000-0000E7040000}"/>
    <cellStyle name="Normal 64 2 2" xfId="1908" xr:uid="{F519C1C7-502B-431D-B090-7A0F5B8170CE}"/>
    <cellStyle name="Normal 64 2 2 2" xfId="4422" xr:uid="{294CC135-C939-47D6-8A73-FC96AE0CAE9A}"/>
    <cellStyle name="Normal 64 2 3" xfId="2647" xr:uid="{CA8E6E8C-A392-45CF-9DA4-6692764648B2}"/>
    <cellStyle name="Normal 64 2 3 2" xfId="5153" xr:uid="{74EDD4EB-75D2-4D0A-A1C2-F9B843C02635}"/>
    <cellStyle name="Normal 64 2 4" xfId="3688" xr:uid="{0978E0B4-FE40-47A4-8E54-7D3FDB2F9271}"/>
    <cellStyle name="Normal 64 3" xfId="3311" xr:uid="{A6D1B170-3C01-4C67-8350-2C8D245E3433}"/>
    <cellStyle name="Normal 65" xfId="760" xr:uid="{00000000-0005-0000-0000-0000E8040000}"/>
    <cellStyle name="Normal 65 2" xfId="1172" xr:uid="{00000000-0005-0000-0000-0000E9040000}"/>
    <cellStyle name="Normal 65 2 2" xfId="1909" xr:uid="{5CA00E91-FAEA-41E5-A187-AD9211B924A5}"/>
    <cellStyle name="Normal 65 2 2 2" xfId="4423" xr:uid="{1D9CC5D0-22C0-431C-996C-FE7FE48C7AB9}"/>
    <cellStyle name="Normal 65 2 3" xfId="2648" xr:uid="{F5ED7F92-CF13-46BB-9444-3A2B9722F798}"/>
    <cellStyle name="Normal 65 2 3 2" xfId="5154" xr:uid="{3657088F-52C9-4936-95ED-7196A4CD9F5D}"/>
    <cellStyle name="Normal 65 2 4" xfId="3689" xr:uid="{7A7C6835-D776-41CF-A1E0-E403EA349C11}"/>
    <cellStyle name="Normal 65 3" xfId="3312" xr:uid="{14579AF4-FB8D-4C94-847B-74108EEA987D}"/>
    <cellStyle name="Normal 66" xfId="761" xr:uid="{00000000-0005-0000-0000-0000EA040000}"/>
    <cellStyle name="Normal 66 2" xfId="5539" xr:uid="{E341F1F5-0AAF-41BF-BCCE-7606A8C97F2C}"/>
    <cellStyle name="Normal 67" xfId="763" xr:uid="{00000000-0005-0000-0000-0000EB040000}"/>
    <cellStyle name="Normal 67 2" xfId="5624" xr:uid="{74F0BECC-AC50-4EDC-96A3-CD4674099CE1}"/>
    <cellStyle name="Normal 68" xfId="765" xr:uid="{00000000-0005-0000-0000-0000EC040000}"/>
    <cellStyle name="Normal 68 2" xfId="5788" xr:uid="{F821C53F-E92D-450C-B154-E34B83F20B4C}"/>
    <cellStyle name="Normal 69" xfId="767" xr:uid="{00000000-0005-0000-0000-0000ED040000}"/>
    <cellStyle name="Normal 69 2" xfId="5789" xr:uid="{CA00AA34-92F8-4157-A6C8-74961247D8C7}"/>
    <cellStyle name="Normal 7" xfId="14" xr:uid="{00000000-0005-0000-0000-0000EE040000}"/>
    <cellStyle name="Normal 7 2" xfId="266" xr:uid="{00000000-0005-0000-0000-0000EF040000}"/>
    <cellStyle name="Normal 7 2 2" xfId="522" xr:uid="{00000000-0005-0000-0000-0000F0040000}"/>
    <cellStyle name="Normal 7 2 3" xfId="874" xr:uid="{00000000-0005-0000-0000-0000F1040000}"/>
    <cellStyle name="Normal 7 2 3 2" xfId="1274" xr:uid="{00000000-0005-0000-0000-0000F2040000}"/>
    <cellStyle name="Normal 7 2 3 2 2" xfId="2011" xr:uid="{B34BD613-A3B2-4834-9521-2714AC87BA03}"/>
    <cellStyle name="Normal 7 2 3 2 2 2" xfId="4525" xr:uid="{BBF71BB2-9F58-4483-AA43-C4603B9F7C39}"/>
    <cellStyle name="Normal 7 2 3 2 3" xfId="2750" xr:uid="{E8012738-1E01-4E26-9EE4-DACD6662D37B}"/>
    <cellStyle name="Normal 7 2 3 2 3 2" xfId="5256" xr:uid="{FFCBB865-2C61-4990-971A-072ED6556CC6}"/>
    <cellStyle name="Normal 7 2 3 2 4" xfId="3791" xr:uid="{27DB7875-58AE-40B7-A4D0-5AE8A2B725BC}"/>
    <cellStyle name="Normal 7 2 3 3" xfId="1442" xr:uid="{00000000-0005-0000-0000-0000F3040000}"/>
    <cellStyle name="Normal 7 2 3 3 2" xfId="2179" xr:uid="{A79C9797-3365-41C6-8430-C4A39CCB75EA}"/>
    <cellStyle name="Normal 7 2 3 3 2 2" xfId="4693" xr:uid="{75131DEB-4234-4F97-B67B-15630262B34F}"/>
    <cellStyle name="Normal 7 2 3 3 3" xfId="2918" xr:uid="{A8A04679-2D9A-43C5-9ED0-2956D98C7F64}"/>
    <cellStyle name="Normal 7 2 3 3 3 2" xfId="5424" xr:uid="{6C59DC23-0553-443F-B2F3-929B3345E8FC}"/>
    <cellStyle name="Normal 7 2 3 3 4" xfId="3959" xr:uid="{9B13CBC3-473B-443A-A8CC-AF233E7B2C92}"/>
    <cellStyle name="Normal 7 2 3 4" xfId="1634" xr:uid="{204F326D-148C-4767-801F-14EAFF0F4C8B}"/>
    <cellStyle name="Normal 7 2 3 4 2" xfId="4148" xr:uid="{63D81D4F-738A-4CEE-A1DB-4A99DB311097}"/>
    <cellStyle name="Normal 7 2 3 5" xfId="2373" xr:uid="{2E531412-B285-41C3-936F-F4921FD60D08}"/>
    <cellStyle name="Normal 7 2 3 5 2" xfId="4879" xr:uid="{8191B61C-2888-47F6-ACAF-5580434A514E}"/>
    <cellStyle name="Normal 7 2 3 6" xfId="3414" xr:uid="{827C61D3-BE90-42A9-A9D9-1C5131513E51}"/>
    <cellStyle name="Normal 7 2 3 7" xfId="5525" xr:uid="{429E0838-F1C8-4286-88B1-606FCA064230}"/>
    <cellStyle name="Normal 7 2 4" xfId="3047" xr:uid="{4982C5FE-9E33-4F5F-BFA5-46B49B7BD4BF}"/>
    <cellStyle name="Normal 7 3" xfId="431" xr:uid="{00000000-0005-0000-0000-0000F4040000}"/>
    <cellStyle name="Normal 7 4" xfId="432" xr:uid="{00000000-0005-0000-0000-0000F5040000}"/>
    <cellStyle name="Normal 70" xfId="769" xr:uid="{00000000-0005-0000-0000-0000F6040000}"/>
    <cellStyle name="Normal 70 2" xfId="5787" xr:uid="{F034D603-B113-44A6-B8E1-B8BE0A49EE10}"/>
    <cellStyle name="Normal 71" xfId="772" xr:uid="{00000000-0005-0000-0000-0000F7040000}"/>
    <cellStyle name="Normal 71 2" xfId="5791" xr:uid="{C6882E2A-5DFC-4655-A1ED-F8857D160027}"/>
    <cellStyle name="Normal 72" xfId="774" xr:uid="{00000000-0005-0000-0000-0000F8040000}"/>
    <cellStyle name="Normal 72 2" xfId="5792" xr:uid="{DE1CEAC7-0548-4912-B83D-467B5593A1C3}"/>
    <cellStyle name="Normal 73" xfId="922" xr:uid="{00000000-0005-0000-0000-0000F9040000}"/>
    <cellStyle name="Normal 73 2" xfId="5790" xr:uid="{AA69430B-D9A9-4FAE-AAFC-C3CDFABCA86C}"/>
    <cellStyle name="Normal 74" xfId="925" xr:uid="{00000000-0005-0000-0000-0000FA040000}"/>
    <cellStyle name="Normal 75" xfId="927" xr:uid="{00000000-0005-0000-0000-0000FB040000}"/>
    <cellStyle name="Normal 76" xfId="929" xr:uid="{00000000-0005-0000-0000-0000FC040000}"/>
    <cellStyle name="Normal 77" xfId="931" xr:uid="{00000000-0005-0000-0000-0000FD040000}"/>
    <cellStyle name="Normal 78" xfId="933" xr:uid="{00000000-0005-0000-0000-0000FE040000}"/>
    <cellStyle name="Normal 79" xfId="935" xr:uid="{00000000-0005-0000-0000-0000FF040000}"/>
    <cellStyle name="Normal 8" xfId="213" xr:uid="{00000000-0005-0000-0000-000000050000}"/>
    <cellStyle name="Normal 8 2" xfId="214" xr:uid="{00000000-0005-0000-0000-000001050000}"/>
    <cellStyle name="Normal 8 2 2" xfId="433" xr:uid="{00000000-0005-0000-0000-000002050000}"/>
    <cellStyle name="Normal 8 2 3" xfId="700" xr:uid="{00000000-0005-0000-0000-000003050000}"/>
    <cellStyle name="Normal 8 2 3 2" xfId="871" xr:uid="{00000000-0005-0000-0000-000004050000}"/>
    <cellStyle name="Normal 8 2 3 3" xfId="1112" xr:uid="{00000000-0005-0000-0000-000005050000}"/>
    <cellStyle name="Normal 8 2 3 3 2" xfId="1849" xr:uid="{0A2EB279-68EB-4D24-9255-1A3267FC5E53}"/>
    <cellStyle name="Normal 8 2 3 3 2 2" xfId="4363" xr:uid="{2EC18F41-9770-4D45-82D2-2D3555314D53}"/>
    <cellStyle name="Normal 8 2 3 3 3" xfId="2588" xr:uid="{3F0F4A65-7A79-4AE0-A24D-FC01BC69DA32}"/>
    <cellStyle name="Normal 8 2 3 3 3 2" xfId="5094" xr:uid="{EFD1E4F4-60E9-4757-AC55-8AFE711C33BA}"/>
    <cellStyle name="Normal 8 2 3 3 4" xfId="3629" xr:uid="{DA530D45-8F4C-462F-B735-1622D5B7910D}"/>
    <cellStyle name="Normal 8 2 3 4" xfId="3252" xr:uid="{44E478E0-312D-4538-9685-1BF97BC2E14D}"/>
    <cellStyle name="Normal 8 2 4" xfId="5721" xr:uid="{BA54F73A-5E22-4475-9062-A2B56E2F3123}"/>
    <cellStyle name="Normal 8 3" xfId="434" xr:uid="{00000000-0005-0000-0000-000006050000}"/>
    <cellStyle name="Normal 8 4" xfId="435" xr:uid="{00000000-0005-0000-0000-000007050000}"/>
    <cellStyle name="Normal 8 5" xfId="699" xr:uid="{00000000-0005-0000-0000-000008050000}"/>
    <cellStyle name="Normal 8 5 2" xfId="1111" xr:uid="{00000000-0005-0000-0000-000009050000}"/>
    <cellStyle name="Normal 8 5 2 2" xfId="1848" xr:uid="{A6CE6F29-6D9D-4DF4-879E-202D629C8D26}"/>
    <cellStyle name="Normal 8 5 2 2 2" xfId="4362" xr:uid="{8D8EC7E4-D03D-44E4-A1CD-F7115A026AB2}"/>
    <cellStyle name="Normal 8 5 2 3" xfId="2587" xr:uid="{2C648B13-BF50-4360-8EFE-CDCD854A22FC}"/>
    <cellStyle name="Normal 8 5 2 3 2" xfId="5093" xr:uid="{D37266C1-221E-47DB-B6BC-8FA59F2FF359}"/>
    <cellStyle name="Normal 8 5 2 4" xfId="3628" xr:uid="{C6E92C2B-5115-4426-8CB1-0F4383977684}"/>
    <cellStyle name="Normal 8 5 3" xfId="3251" xr:uid="{4661C42F-60EE-4F87-A60F-A7ED7B45C734}"/>
    <cellStyle name="Normal 8 6" xfId="5720" xr:uid="{EDC690F9-A67D-4EF7-8685-1AA5A2EF7F9D}"/>
    <cellStyle name="Normal 80" xfId="937" xr:uid="{00000000-0005-0000-0000-00000A050000}"/>
    <cellStyle name="Normal 81" xfId="939" xr:uid="{00000000-0005-0000-0000-00000B050000}"/>
    <cellStyle name="Normal 82" xfId="941" xr:uid="{00000000-0005-0000-0000-00000C050000}"/>
    <cellStyle name="Normal 83" xfId="943" xr:uid="{00000000-0005-0000-0000-00000D050000}"/>
    <cellStyle name="Normal 84" xfId="945" xr:uid="{00000000-0005-0000-0000-00000E050000}"/>
    <cellStyle name="Normal 85" xfId="947" xr:uid="{00000000-0005-0000-0000-00000F050000}"/>
    <cellStyle name="Normal 86" xfId="949" xr:uid="{00000000-0005-0000-0000-000010050000}"/>
    <cellStyle name="Normal 87" xfId="951" xr:uid="{00000000-0005-0000-0000-000011050000}"/>
    <cellStyle name="Normal 88" xfId="953" xr:uid="{00000000-0005-0000-0000-000012050000}"/>
    <cellStyle name="Normal 89" xfId="955" xr:uid="{00000000-0005-0000-0000-000013050000}"/>
    <cellStyle name="Normal 9" xfId="215" xr:uid="{00000000-0005-0000-0000-000014050000}"/>
    <cellStyle name="Normal 9 2" xfId="436" xr:uid="{00000000-0005-0000-0000-000015050000}"/>
    <cellStyle name="Normal 9 3" xfId="437" xr:uid="{00000000-0005-0000-0000-000016050000}"/>
    <cellStyle name="Normal 9 4" xfId="438" xr:uid="{00000000-0005-0000-0000-000017050000}"/>
    <cellStyle name="Normal 9 5" xfId="701" xr:uid="{00000000-0005-0000-0000-000018050000}"/>
    <cellStyle name="Normal 9 5 2" xfId="1113" xr:uid="{00000000-0005-0000-0000-000019050000}"/>
    <cellStyle name="Normal 9 5 2 2" xfId="1850" xr:uid="{6D61A014-A11B-491D-BD85-4C9BADD816C8}"/>
    <cellStyle name="Normal 9 5 2 2 2" xfId="4364" xr:uid="{647AF253-6E20-4CFA-AB1E-CECA2F82D69D}"/>
    <cellStyle name="Normal 9 5 2 3" xfId="2589" xr:uid="{DDA8E4E6-3C52-4B67-9AEA-1D359030EDB2}"/>
    <cellStyle name="Normal 9 5 2 3 2" xfId="5095" xr:uid="{DFF610F6-080B-497E-8771-2A49C1565BD3}"/>
    <cellStyle name="Normal 9 5 2 4" xfId="3630" xr:uid="{1D1E9A99-1138-46A6-911A-BBCE17B98219}"/>
    <cellStyle name="Normal 9 5 3" xfId="3253" xr:uid="{DF630871-677F-44D6-9B9F-0EB000C9573A}"/>
    <cellStyle name="Normal 9 6" xfId="5722" xr:uid="{BAC8055D-F2A9-4875-B46C-49870F206E5F}"/>
    <cellStyle name="Normal 90" xfId="957" xr:uid="{00000000-0005-0000-0000-00001A050000}"/>
    <cellStyle name="Normal 91" xfId="959" xr:uid="{00000000-0005-0000-0000-00001B050000}"/>
    <cellStyle name="Normal 92" xfId="961" xr:uid="{00000000-0005-0000-0000-00001C050000}"/>
    <cellStyle name="Normal 93" xfId="1508" xr:uid="{00000000-0005-0000-0000-00001D050000}"/>
    <cellStyle name="Normal 94" xfId="1512" xr:uid="{00000000-0005-0000-0000-00001E050000}"/>
    <cellStyle name="Normal 95" xfId="1514" xr:uid="{00000000-0005-0000-0000-00001F050000}"/>
    <cellStyle name="Normal 96" xfId="2250" xr:uid="{55D32192-CC00-428C-B969-500A11132534}"/>
    <cellStyle name="Normal 97" xfId="2253" xr:uid="{08CF136C-646B-467D-B95D-9BE42249330E}"/>
    <cellStyle name="Normal 98" xfId="2255" xr:uid="{D322169C-AAF1-4A0A-A6CF-A72BBE6004BE}"/>
    <cellStyle name="Normal 99" xfId="2257" xr:uid="{DB6ABF73-CBBF-4FEE-B36F-E8E7E8576CCC}"/>
    <cellStyle name="Note" xfId="32" builtinId="10" customBuiltin="1"/>
    <cellStyle name="Note 10" xfId="216" xr:uid="{00000000-0005-0000-0000-000021050000}"/>
    <cellStyle name="Note 10 2" xfId="439" xr:uid="{00000000-0005-0000-0000-000022050000}"/>
    <cellStyle name="Note 10 3" xfId="702" xr:uid="{00000000-0005-0000-0000-000023050000}"/>
    <cellStyle name="Note 10 3 2" xfId="1114" xr:uid="{00000000-0005-0000-0000-000024050000}"/>
    <cellStyle name="Note 10 3 2 2" xfId="1851" xr:uid="{070CB4D7-6301-4B6B-88B7-1E861D03AA2E}"/>
    <cellStyle name="Note 10 3 2 2 2" xfId="4365" xr:uid="{844DA2C1-B3E9-4EFB-94CB-F8C027030B9D}"/>
    <cellStyle name="Note 10 3 2 3" xfId="2590" xr:uid="{394B6AA5-FF5F-4D0B-80A0-C7265A1AE9D1}"/>
    <cellStyle name="Note 10 3 2 3 2" xfId="5096" xr:uid="{7B067EBF-DDAE-4374-B067-2CC7100997D2}"/>
    <cellStyle name="Note 10 3 2 4" xfId="3631" xr:uid="{292FDA53-7FC8-4EE8-A272-FF676E12761F}"/>
    <cellStyle name="Note 10 3 3" xfId="3254" xr:uid="{BD9837F6-9DDF-4F61-9413-58BB3D498D4F}"/>
    <cellStyle name="Note 10 4" xfId="5723" xr:uid="{DFD4B4FB-AA20-4373-B7EA-B0AF141AA410}"/>
    <cellStyle name="Note 11" xfId="217" xr:uid="{00000000-0005-0000-0000-000025050000}"/>
    <cellStyle name="Note 11 2" xfId="440" xr:uid="{00000000-0005-0000-0000-000026050000}"/>
    <cellStyle name="Note 11 3" xfId="703" xr:uid="{00000000-0005-0000-0000-000027050000}"/>
    <cellStyle name="Note 11 3 2" xfId="1115" xr:uid="{00000000-0005-0000-0000-000028050000}"/>
    <cellStyle name="Note 11 3 2 2" xfId="1852" xr:uid="{9501A6DD-7CBF-4E55-9F16-2E9B55159938}"/>
    <cellStyle name="Note 11 3 2 2 2" xfId="4366" xr:uid="{20AFE1D4-0F98-4807-90A3-27DD855200AA}"/>
    <cellStyle name="Note 11 3 2 3" xfId="2591" xr:uid="{DCE861E6-706A-4641-A0EC-AD7E0DFC98A8}"/>
    <cellStyle name="Note 11 3 2 3 2" xfId="5097" xr:uid="{D5868E8F-BE35-49B8-A98E-FA3EEC7F2E9E}"/>
    <cellStyle name="Note 11 3 2 4" xfId="3632" xr:uid="{B93C66CF-69EA-4F31-9A34-18B1A5AD8DAF}"/>
    <cellStyle name="Note 11 3 3" xfId="3255" xr:uid="{281886A2-935E-4E62-A4B3-6DD3F5FAE0FE}"/>
    <cellStyle name="Note 11 4" xfId="5724" xr:uid="{B39571A8-4462-42E7-BABB-15A06233A4E1}"/>
    <cellStyle name="Note 12" xfId="218" xr:uid="{00000000-0005-0000-0000-000029050000}"/>
    <cellStyle name="Note 12 2" xfId="441" xr:uid="{00000000-0005-0000-0000-00002A050000}"/>
    <cellStyle name="Note 12 3" xfId="704" xr:uid="{00000000-0005-0000-0000-00002B050000}"/>
    <cellStyle name="Note 12 3 2" xfId="1116" xr:uid="{00000000-0005-0000-0000-00002C050000}"/>
    <cellStyle name="Note 12 3 2 2" xfId="1853" xr:uid="{8A5B1D63-7A16-4339-8982-98D5651AAFC0}"/>
    <cellStyle name="Note 12 3 2 2 2" xfId="4367" xr:uid="{BEF51441-E112-413A-A88B-6908263A5E2A}"/>
    <cellStyle name="Note 12 3 2 3" xfId="2592" xr:uid="{D3953800-73D8-46E7-A8F8-7F76649AF1FE}"/>
    <cellStyle name="Note 12 3 2 3 2" xfId="5098" xr:uid="{FEF6FC6B-CEDF-4443-84C2-CD1CC2DD1910}"/>
    <cellStyle name="Note 12 3 2 4" xfId="3633" xr:uid="{0DFBE48D-46FA-4B76-B3EC-2CB21ACC6A2E}"/>
    <cellStyle name="Note 12 3 3" xfId="3256" xr:uid="{C17E8D3D-369F-4ADC-B3DC-0AEB57F3FA1D}"/>
    <cellStyle name="Note 12 4" xfId="5725" xr:uid="{4D28E26A-9B5E-4C8B-923B-200071164846}"/>
    <cellStyle name="Note 13" xfId="219" xr:uid="{00000000-0005-0000-0000-00002D050000}"/>
    <cellStyle name="Note 13 2" xfId="442" xr:uid="{00000000-0005-0000-0000-00002E050000}"/>
    <cellStyle name="Note 13 3" xfId="705" xr:uid="{00000000-0005-0000-0000-00002F050000}"/>
    <cellStyle name="Note 13 3 2" xfId="1117" xr:uid="{00000000-0005-0000-0000-000030050000}"/>
    <cellStyle name="Note 13 3 2 2" xfId="1854" xr:uid="{C970A0FA-AD94-4AB6-975E-9CC4089AD5E7}"/>
    <cellStyle name="Note 13 3 2 2 2" xfId="4368" xr:uid="{CB54C7E7-AD3E-4998-881D-306F12A1147D}"/>
    <cellStyle name="Note 13 3 2 3" xfId="2593" xr:uid="{F74072DE-DCDE-4269-A6D0-60EA0D8D5B8C}"/>
    <cellStyle name="Note 13 3 2 3 2" xfId="5099" xr:uid="{D24A0ECE-0831-4F7A-A9F9-566D8AE92FF5}"/>
    <cellStyle name="Note 13 3 2 4" xfId="3634" xr:uid="{77F62D81-8DD5-4897-90A6-EE055B6E222C}"/>
    <cellStyle name="Note 13 3 3" xfId="3257" xr:uid="{18190839-231F-4A05-8323-48B77ECE1A26}"/>
    <cellStyle name="Note 13 4" xfId="5726" xr:uid="{CC277092-D0F0-43FF-AF4C-3702C61BD5CE}"/>
    <cellStyle name="Note 14" xfId="220" xr:uid="{00000000-0005-0000-0000-000031050000}"/>
    <cellStyle name="Note 14 2" xfId="443" xr:uid="{00000000-0005-0000-0000-000032050000}"/>
    <cellStyle name="Note 14 3" xfId="706" xr:uid="{00000000-0005-0000-0000-000033050000}"/>
    <cellStyle name="Note 14 3 2" xfId="1118" xr:uid="{00000000-0005-0000-0000-000034050000}"/>
    <cellStyle name="Note 14 3 2 2" xfId="1855" xr:uid="{92370F4E-3F55-4798-AB4B-19400E478F47}"/>
    <cellStyle name="Note 14 3 2 2 2" xfId="4369" xr:uid="{ECF52EF6-7E63-42DE-A6D7-0CF1FD8DAD4F}"/>
    <cellStyle name="Note 14 3 2 3" xfId="2594" xr:uid="{24B7D5BF-998B-4CAC-ABEB-7B399CA017E7}"/>
    <cellStyle name="Note 14 3 2 3 2" xfId="5100" xr:uid="{C411050E-BEEA-4908-94BA-931996A90178}"/>
    <cellStyle name="Note 14 3 2 4" xfId="3635" xr:uid="{8CAFD887-5A0E-482D-9A27-3126D0A31F97}"/>
    <cellStyle name="Note 14 3 3" xfId="3258" xr:uid="{347075EE-400C-4BDF-96A4-D2251CAEBC16}"/>
    <cellStyle name="Note 14 4" xfId="5727" xr:uid="{8B1D3DF6-F093-4E97-89DC-8C1DD1ACD516}"/>
    <cellStyle name="Note 15" xfId="221" xr:uid="{00000000-0005-0000-0000-000035050000}"/>
    <cellStyle name="Note 15 2" xfId="444" xr:uid="{00000000-0005-0000-0000-000036050000}"/>
    <cellStyle name="Note 15 3" xfId="707" xr:uid="{00000000-0005-0000-0000-000037050000}"/>
    <cellStyle name="Note 15 3 2" xfId="1119" xr:uid="{00000000-0005-0000-0000-000038050000}"/>
    <cellStyle name="Note 15 3 2 2" xfId="1856" xr:uid="{156EB03D-6ED1-4A6A-936F-7074AFE2E33A}"/>
    <cellStyle name="Note 15 3 2 2 2" xfId="4370" xr:uid="{20A9BDA7-5183-43ED-BFC7-EB5687AD6EBA}"/>
    <cellStyle name="Note 15 3 2 3" xfId="2595" xr:uid="{50AC950E-41BF-4A0B-8C42-505BD4DF787A}"/>
    <cellStyle name="Note 15 3 2 3 2" xfId="5101" xr:uid="{D9E0753F-CA6B-4027-AE92-A6176C1E46FB}"/>
    <cellStyle name="Note 15 3 2 4" xfId="3636" xr:uid="{5F0CBC09-F3C2-4983-850A-CF225DD0E713}"/>
    <cellStyle name="Note 15 3 3" xfId="3259" xr:uid="{04AA238D-EC53-40B0-B60C-D4E998637AC1}"/>
    <cellStyle name="Note 15 4" xfId="5728" xr:uid="{1665197F-51BF-42C3-B2EE-F9424FDC02B4}"/>
    <cellStyle name="Note 16" xfId="222" xr:uid="{00000000-0005-0000-0000-000039050000}"/>
    <cellStyle name="Note 16 2" xfId="445" xr:uid="{00000000-0005-0000-0000-00003A050000}"/>
    <cellStyle name="Note 16 3" xfId="708" xr:uid="{00000000-0005-0000-0000-00003B050000}"/>
    <cellStyle name="Note 16 3 2" xfId="1120" xr:uid="{00000000-0005-0000-0000-00003C050000}"/>
    <cellStyle name="Note 16 3 2 2" xfId="1857" xr:uid="{7D82F175-0A60-4C38-B88A-C2463823FB3D}"/>
    <cellStyle name="Note 16 3 2 2 2" xfId="4371" xr:uid="{65E9105D-C126-4C84-BCE2-27ACA1890482}"/>
    <cellStyle name="Note 16 3 2 3" xfId="2596" xr:uid="{EFF71EE2-7240-413F-9190-99427D9BB261}"/>
    <cellStyle name="Note 16 3 2 3 2" xfId="5102" xr:uid="{D99AAD60-BDEE-4857-A06B-03479D08B52C}"/>
    <cellStyle name="Note 16 3 2 4" xfId="3637" xr:uid="{60A9C6E8-2A77-498E-AB01-DDACD6D869D1}"/>
    <cellStyle name="Note 16 3 3" xfId="3260" xr:uid="{36E658E2-84E9-47AE-80C0-CF8C31F4A139}"/>
    <cellStyle name="Note 16 4" xfId="5729" xr:uid="{CB80E529-4349-4A54-A404-0AC8FED7B77C}"/>
    <cellStyle name="Note 17" xfId="223" xr:uid="{00000000-0005-0000-0000-00003D050000}"/>
    <cellStyle name="Note 17 2" xfId="446" xr:uid="{00000000-0005-0000-0000-00003E050000}"/>
    <cellStyle name="Note 17 3" xfId="709" xr:uid="{00000000-0005-0000-0000-00003F050000}"/>
    <cellStyle name="Note 17 3 2" xfId="1121" xr:uid="{00000000-0005-0000-0000-000040050000}"/>
    <cellStyle name="Note 17 3 2 2" xfId="1858" xr:uid="{F9C4F093-6619-46D6-A13E-C32B256C85AA}"/>
    <cellStyle name="Note 17 3 2 2 2" xfId="4372" xr:uid="{B30C67EF-966F-48EC-8BFB-351456C9BA95}"/>
    <cellStyle name="Note 17 3 2 3" xfId="2597" xr:uid="{394D3314-726C-4B34-999F-675BE6CC805C}"/>
    <cellStyle name="Note 17 3 2 3 2" xfId="5103" xr:uid="{175B69FB-AD3D-4751-8C0B-3B7A0BFAE3C3}"/>
    <cellStyle name="Note 17 3 2 4" xfId="3638" xr:uid="{2E58200B-9F5E-44BB-A177-DE929E648CAD}"/>
    <cellStyle name="Note 17 3 3" xfId="3261" xr:uid="{0E5B9BAF-3D5D-46BE-9856-845152F9D2A4}"/>
    <cellStyle name="Note 17 4" xfId="5730" xr:uid="{7290EA31-202A-4F04-AA14-42499E141B73}"/>
    <cellStyle name="Note 18" xfId="224" xr:uid="{00000000-0005-0000-0000-000041050000}"/>
    <cellStyle name="Note 18 2" xfId="447" xr:uid="{00000000-0005-0000-0000-000042050000}"/>
    <cellStyle name="Note 18 3" xfId="710" xr:uid="{00000000-0005-0000-0000-000043050000}"/>
    <cellStyle name="Note 18 3 2" xfId="1122" xr:uid="{00000000-0005-0000-0000-000044050000}"/>
    <cellStyle name="Note 18 3 2 2" xfId="1859" xr:uid="{F59C93FD-CDFD-4AA4-ACB2-0D9DE8274FC4}"/>
    <cellStyle name="Note 18 3 2 2 2" xfId="4373" xr:uid="{442FC31F-D1FE-4158-B710-E675761D314B}"/>
    <cellStyle name="Note 18 3 2 3" xfId="2598" xr:uid="{902AC9F4-7F89-4148-8D80-B8F5B11149D2}"/>
    <cellStyle name="Note 18 3 2 3 2" xfId="5104" xr:uid="{14AB8FBD-2D1D-4D53-9B06-0A03799903C3}"/>
    <cellStyle name="Note 18 3 2 4" xfId="3639" xr:uid="{B82EC50B-9548-44C6-8276-A672769AB495}"/>
    <cellStyle name="Note 18 3 3" xfId="3262" xr:uid="{2799AC8E-972A-48E3-B5B7-45210C9BD121}"/>
    <cellStyle name="Note 18 4" xfId="5731" xr:uid="{6E11A2F8-2AA0-45CD-8DBA-B80B32DB2602}"/>
    <cellStyle name="Note 19" xfId="225" xr:uid="{00000000-0005-0000-0000-000045050000}"/>
    <cellStyle name="Note 19 2" xfId="448" xr:uid="{00000000-0005-0000-0000-000046050000}"/>
    <cellStyle name="Note 19 3" xfId="711" xr:uid="{00000000-0005-0000-0000-000047050000}"/>
    <cellStyle name="Note 19 3 2" xfId="1123" xr:uid="{00000000-0005-0000-0000-000048050000}"/>
    <cellStyle name="Note 19 3 2 2" xfId="1860" xr:uid="{1A25180D-CC1A-44D3-80D7-B464CA4F6CBF}"/>
    <cellStyle name="Note 19 3 2 2 2" xfId="4374" xr:uid="{9300666F-9EA3-4D4E-AE56-EDDA40CB57F0}"/>
    <cellStyle name="Note 19 3 2 3" xfId="2599" xr:uid="{6B72556C-59D5-45CC-A8F6-AA3FBFF1F246}"/>
    <cellStyle name="Note 19 3 2 3 2" xfId="5105" xr:uid="{7B8E01B5-B8D6-4829-8C07-57E24ADD67E7}"/>
    <cellStyle name="Note 19 3 2 4" xfId="3640" xr:uid="{425A9DDC-FDC9-421F-B8AC-82448FA74964}"/>
    <cellStyle name="Note 19 3 3" xfId="3263" xr:uid="{AFAD0092-9471-444C-B5D9-DF2EA3765184}"/>
    <cellStyle name="Note 19 4" xfId="5732" xr:uid="{C9A73B34-605A-464D-A833-8A3FDC0EA137}"/>
    <cellStyle name="Note 2" xfId="226" xr:uid="{00000000-0005-0000-0000-000049050000}"/>
    <cellStyle name="Note 2 2" xfId="449" xr:uid="{00000000-0005-0000-0000-00004A050000}"/>
    <cellStyle name="Note 2 3" xfId="712" xr:uid="{00000000-0005-0000-0000-00004B050000}"/>
    <cellStyle name="Note 2 3 2" xfId="1124" xr:uid="{00000000-0005-0000-0000-00004C050000}"/>
    <cellStyle name="Note 2 3 2 2" xfId="1861" xr:uid="{AE6709A7-61B9-42E1-829F-1FA2773D1E4F}"/>
    <cellStyle name="Note 2 3 2 2 2" xfId="4375" xr:uid="{DEF9C962-7FE8-43AB-93C7-E67AE88D2B1E}"/>
    <cellStyle name="Note 2 3 2 3" xfId="2600" xr:uid="{3528A960-EA79-41EE-ABDB-51CFF1D1E8AD}"/>
    <cellStyle name="Note 2 3 2 3 2" xfId="5106" xr:uid="{D350A0EF-B9EF-40D5-B7FC-FB252BD4DB2A}"/>
    <cellStyle name="Note 2 3 2 4" xfId="3641" xr:uid="{7916B503-0A2B-4A8C-AA6D-A48C865D1918}"/>
    <cellStyle name="Note 2 3 3" xfId="3264" xr:uid="{479D4EA3-AB9C-4CAD-A720-080CAF9FB3C6}"/>
    <cellStyle name="Note 2 4" xfId="5733" xr:uid="{6630E8F8-3913-47F9-AD69-F258347C0271}"/>
    <cellStyle name="Note 20" xfId="450" xr:uid="{00000000-0005-0000-0000-00004D050000}"/>
    <cellStyle name="Note 20 2" xfId="554" xr:uid="{00000000-0005-0000-0000-00004E050000}"/>
    <cellStyle name="Note 20 3" xfId="920" xr:uid="{00000000-0005-0000-0000-00004F050000}"/>
    <cellStyle name="Note 3" xfId="227" xr:uid="{00000000-0005-0000-0000-000050050000}"/>
    <cellStyle name="Note 3 2" xfId="451" xr:uid="{00000000-0005-0000-0000-000051050000}"/>
    <cellStyle name="Note 3 3" xfId="713" xr:uid="{00000000-0005-0000-0000-000052050000}"/>
    <cellStyle name="Note 3 3 2" xfId="1125" xr:uid="{00000000-0005-0000-0000-000053050000}"/>
    <cellStyle name="Note 3 3 2 2" xfId="1862" xr:uid="{0950BDAA-CDF6-4834-8710-DCD1F4A34B30}"/>
    <cellStyle name="Note 3 3 2 2 2" xfId="4376" xr:uid="{E309915D-8708-4574-9236-3E6AAF3EFDDC}"/>
    <cellStyle name="Note 3 3 2 3" xfId="2601" xr:uid="{B5FB4716-29D7-4506-823F-CF8AADB888B1}"/>
    <cellStyle name="Note 3 3 2 3 2" xfId="5107" xr:uid="{290EDB5D-A784-45F8-AA9E-C85DF1514F36}"/>
    <cellStyle name="Note 3 3 2 4" xfId="3642" xr:uid="{C7E762F9-ABB6-4D3B-8A34-1F40D05DDD85}"/>
    <cellStyle name="Note 3 3 3" xfId="3265" xr:uid="{725A779A-EA76-4AD6-A46C-C3B20E465383}"/>
    <cellStyle name="Note 3 4" xfId="5734" xr:uid="{4A1783CC-30B7-4953-A2D7-784FC90779F0}"/>
    <cellStyle name="Note 4" xfId="228" xr:uid="{00000000-0005-0000-0000-000054050000}"/>
    <cellStyle name="Note 4 2" xfId="452" xr:uid="{00000000-0005-0000-0000-000055050000}"/>
    <cellStyle name="Note 4 3" xfId="714" xr:uid="{00000000-0005-0000-0000-000056050000}"/>
    <cellStyle name="Note 4 3 2" xfId="1126" xr:uid="{00000000-0005-0000-0000-000057050000}"/>
    <cellStyle name="Note 4 3 2 2" xfId="1863" xr:uid="{7BE076AB-00B8-4D24-80C0-02D0B3F51273}"/>
    <cellStyle name="Note 4 3 2 2 2" xfId="4377" xr:uid="{A8123F68-6493-4772-8770-8E5289F3C5F1}"/>
    <cellStyle name="Note 4 3 2 3" xfId="2602" xr:uid="{6F349CC7-0070-4E25-AE08-5A8E5847FDA1}"/>
    <cellStyle name="Note 4 3 2 3 2" xfId="5108" xr:uid="{EF37C1CB-D2A9-4F57-ADD3-3DD9A3087152}"/>
    <cellStyle name="Note 4 3 2 4" xfId="3643" xr:uid="{791FA461-46EB-4573-A148-BCD63EC853B9}"/>
    <cellStyle name="Note 4 3 3" xfId="3266" xr:uid="{E5612C6B-D670-4F0C-AE9A-2A2031ACCE6A}"/>
    <cellStyle name="Note 4 4" xfId="5735" xr:uid="{34044019-2A86-4847-9F23-2931F61F2580}"/>
    <cellStyle name="Note 5" xfId="229" xr:uid="{00000000-0005-0000-0000-000058050000}"/>
    <cellStyle name="Note 5 2" xfId="453" xr:uid="{00000000-0005-0000-0000-000059050000}"/>
    <cellStyle name="Note 5 3" xfId="715" xr:uid="{00000000-0005-0000-0000-00005A050000}"/>
    <cellStyle name="Note 5 3 2" xfId="1127" xr:uid="{00000000-0005-0000-0000-00005B050000}"/>
    <cellStyle name="Note 5 3 2 2" xfId="1864" xr:uid="{25EFB70A-8035-4AFE-A030-3D796B9C40D5}"/>
    <cellStyle name="Note 5 3 2 2 2" xfId="4378" xr:uid="{3F6051D2-BD91-4A15-A803-9EE15799EB1F}"/>
    <cellStyle name="Note 5 3 2 3" xfId="2603" xr:uid="{D334334E-E05C-4170-A984-92CAA7393F10}"/>
    <cellStyle name="Note 5 3 2 3 2" xfId="5109" xr:uid="{6B23855E-06E8-4F3A-A7D2-C2788CEA07C7}"/>
    <cellStyle name="Note 5 3 2 4" xfId="3644" xr:uid="{C50FD6BB-D3DB-4708-ADD7-98F5F4AF3D5A}"/>
    <cellStyle name="Note 5 3 3" xfId="3267" xr:uid="{9CF30500-26A0-47E3-8D47-7F59414C29DA}"/>
    <cellStyle name="Note 5 4" xfId="5736" xr:uid="{A1398DF5-09BE-4718-BD67-1A94187037B0}"/>
    <cellStyle name="Note 6" xfId="230" xr:uid="{00000000-0005-0000-0000-00005C050000}"/>
    <cellStyle name="Note 6 2" xfId="454" xr:uid="{00000000-0005-0000-0000-00005D050000}"/>
    <cellStyle name="Note 6 3" xfId="716" xr:uid="{00000000-0005-0000-0000-00005E050000}"/>
    <cellStyle name="Note 6 3 2" xfId="1128" xr:uid="{00000000-0005-0000-0000-00005F050000}"/>
    <cellStyle name="Note 6 3 2 2" xfId="1865" xr:uid="{078FFFB4-FBE2-43A4-A407-38B91F2DFCAB}"/>
    <cellStyle name="Note 6 3 2 2 2" xfId="4379" xr:uid="{ECA5EA70-5414-4403-BA83-AA4A07481DEE}"/>
    <cellStyle name="Note 6 3 2 3" xfId="2604" xr:uid="{8B62077B-068C-4219-BF5D-288E7E70173F}"/>
    <cellStyle name="Note 6 3 2 3 2" xfId="5110" xr:uid="{66EF84E2-3D30-40A2-A7DF-B53C3415A7FA}"/>
    <cellStyle name="Note 6 3 2 4" xfId="3645" xr:uid="{59DF570D-0A26-4308-A6FA-A0D91C6223DE}"/>
    <cellStyle name="Note 6 3 3" xfId="3268" xr:uid="{7EF11FF2-8006-46B0-A11E-64103C096968}"/>
    <cellStyle name="Note 6 4" xfId="5737" xr:uid="{2B231695-A847-4BF7-8D05-2362A1A2ECB1}"/>
    <cellStyle name="Note 7" xfId="231" xr:uid="{00000000-0005-0000-0000-000060050000}"/>
    <cellStyle name="Note 7 2" xfId="455" xr:uid="{00000000-0005-0000-0000-000061050000}"/>
    <cellStyle name="Note 7 3" xfId="717" xr:uid="{00000000-0005-0000-0000-000062050000}"/>
    <cellStyle name="Note 7 3 2" xfId="1129" xr:uid="{00000000-0005-0000-0000-000063050000}"/>
    <cellStyle name="Note 7 3 2 2" xfId="1866" xr:uid="{5192B11E-5411-4D7A-A2D7-D75FF2DE89A6}"/>
    <cellStyle name="Note 7 3 2 2 2" xfId="4380" xr:uid="{E67645E3-5D43-4714-97B4-034DF26D7B89}"/>
    <cellStyle name="Note 7 3 2 3" xfId="2605" xr:uid="{CCDDF74A-DD86-4E39-BAB3-57C7248CBE94}"/>
    <cellStyle name="Note 7 3 2 3 2" xfId="5111" xr:uid="{49DA2EB7-2264-4807-A751-7FFD6D776BDD}"/>
    <cellStyle name="Note 7 3 2 4" xfId="3646" xr:uid="{2A33CEB5-307E-44A7-BF5D-24AF86219BFB}"/>
    <cellStyle name="Note 7 3 3" xfId="3269" xr:uid="{C2F24DFF-EC72-40D3-8BB0-9404938A6387}"/>
    <cellStyle name="Note 7 4" xfId="5738" xr:uid="{10DDB07A-0817-489F-BD0C-029470047A8D}"/>
    <cellStyle name="Note 8" xfId="232" xr:uid="{00000000-0005-0000-0000-000064050000}"/>
    <cellStyle name="Note 8 2" xfId="456" xr:uid="{00000000-0005-0000-0000-000065050000}"/>
    <cellStyle name="Note 8 3" xfId="718" xr:uid="{00000000-0005-0000-0000-000066050000}"/>
    <cellStyle name="Note 8 3 2" xfId="1130" xr:uid="{00000000-0005-0000-0000-000067050000}"/>
    <cellStyle name="Note 8 3 2 2" xfId="1867" xr:uid="{77DFD304-87D5-415C-B435-A8E59A1B5637}"/>
    <cellStyle name="Note 8 3 2 2 2" xfId="4381" xr:uid="{BF5641BF-31C7-4A3D-9262-DC70DCB26263}"/>
    <cellStyle name="Note 8 3 2 3" xfId="2606" xr:uid="{50622F0D-048D-4984-8185-1334C1E5D40E}"/>
    <cellStyle name="Note 8 3 2 3 2" xfId="5112" xr:uid="{A4E30DC3-1289-4B44-B1B3-86E8C71AE2CB}"/>
    <cellStyle name="Note 8 3 2 4" xfId="3647" xr:uid="{2C5AE17C-4F4F-441B-BD22-B187E5C7DDCC}"/>
    <cellStyle name="Note 8 3 3" xfId="3270" xr:uid="{E44AA254-5A08-4BF7-A08B-DD8500494720}"/>
    <cellStyle name="Note 8 4" xfId="5739" xr:uid="{157BBDBF-0EA0-418B-AB11-C93A825D123C}"/>
    <cellStyle name="Note 9" xfId="233" xr:uid="{00000000-0005-0000-0000-000068050000}"/>
    <cellStyle name="Note 9 2" xfId="457" xr:uid="{00000000-0005-0000-0000-000069050000}"/>
    <cellStyle name="Note 9 3" xfId="719" xr:uid="{00000000-0005-0000-0000-00006A050000}"/>
    <cellStyle name="Note 9 3 2" xfId="1131" xr:uid="{00000000-0005-0000-0000-00006B050000}"/>
    <cellStyle name="Note 9 3 2 2" xfId="1868" xr:uid="{5D95EC4F-D6B9-4951-A938-D177DEB8F031}"/>
    <cellStyle name="Note 9 3 2 2 2" xfId="4382" xr:uid="{CBFE30FF-7509-4AEC-9A2D-0CEAEC6D5EEF}"/>
    <cellStyle name="Note 9 3 2 3" xfId="2607" xr:uid="{069EE1DE-2AF8-486D-B760-592EB6402C62}"/>
    <cellStyle name="Note 9 3 2 3 2" xfId="5113" xr:uid="{57C63FEE-4E57-4DC8-B136-645BC2ABA52E}"/>
    <cellStyle name="Note 9 3 2 4" xfId="3648" xr:uid="{2B42E920-01CB-4D57-892C-A36BD74F2C77}"/>
    <cellStyle name="Note 9 3 3" xfId="3271" xr:uid="{F4343E76-9EF1-4E46-B87D-3BEB2F675F8A}"/>
    <cellStyle name="Note 9 4" xfId="5740" xr:uid="{14C67846-ECD7-4954-B7BB-44312AA9EB5C}"/>
    <cellStyle name="Output" xfId="27" builtinId="21" customBuiltin="1"/>
    <cellStyle name="Output 2" xfId="234" xr:uid="{00000000-0005-0000-0000-00006D050000}"/>
    <cellStyle name="Output 2 2" xfId="458" xr:uid="{00000000-0005-0000-0000-00006E050000}"/>
    <cellStyle name="Output 2 3" xfId="721" xr:uid="{00000000-0005-0000-0000-00006F050000}"/>
    <cellStyle name="Output 2 3 2" xfId="1133" xr:uid="{00000000-0005-0000-0000-000070050000}"/>
    <cellStyle name="Output 2 3 2 2" xfId="1870" xr:uid="{7342EAEC-D473-46AB-AF8A-B84E6DF53EF0}"/>
    <cellStyle name="Output 2 3 2 2 2" xfId="4384" xr:uid="{27B1C259-D6AB-4C60-B7EF-89CA00015375}"/>
    <cellStyle name="Output 2 3 2 3" xfId="2609" xr:uid="{B3E3FE3A-A708-4858-AA19-4EFA871F8948}"/>
    <cellStyle name="Output 2 3 2 3 2" xfId="5115" xr:uid="{B87004DC-1D53-4F41-8F49-47BEFBFB5885}"/>
    <cellStyle name="Output 2 3 2 4" xfId="3650" xr:uid="{F27924F3-093F-4570-92B3-046AA9FC7315}"/>
    <cellStyle name="Output 2 3 3" xfId="3273" xr:uid="{F3456244-41B2-4A0A-B6E0-AF045C388293}"/>
    <cellStyle name="Output 2 4" xfId="5742" xr:uid="{DF44408F-1C0D-4F63-912A-273127866313}"/>
    <cellStyle name="Output 3" xfId="459" xr:uid="{00000000-0005-0000-0000-000071050000}"/>
    <cellStyle name="Output 4" xfId="720" xr:uid="{00000000-0005-0000-0000-000072050000}"/>
    <cellStyle name="Output 4 2" xfId="1132" xr:uid="{00000000-0005-0000-0000-000073050000}"/>
    <cellStyle name="Output 4 2 2" xfId="1869" xr:uid="{4281EAA3-CA0E-44AD-8DC2-D5E8D040870B}"/>
    <cellStyle name="Output 4 2 2 2" xfId="4383" xr:uid="{A49A5937-75A7-4632-81B6-A9884DD03EC5}"/>
    <cellStyle name="Output 4 2 3" xfId="2608" xr:uid="{208B7241-F0B6-4FDD-9320-B5A6DCBA5E30}"/>
    <cellStyle name="Output 4 2 3 2" xfId="5114" xr:uid="{2B3C0D06-6052-4D33-B4A2-DA69A789E1F6}"/>
    <cellStyle name="Output 4 2 4" xfId="3649" xr:uid="{3CDABC10-64A3-416B-9696-F29B399C1B7A}"/>
    <cellStyle name="Output 4 3" xfId="3272" xr:uid="{FBD21F26-62BE-493C-8780-BC28E79BFA69}"/>
    <cellStyle name="Output 5" xfId="5741" xr:uid="{FCD94645-D3B9-4DE1-8C1F-074260B910C5}"/>
    <cellStyle name="Percent" xfId="12" builtinId="5"/>
    <cellStyle name="Percent 10" xfId="75" xr:uid="{00000000-0005-0000-0000-000075050000}"/>
    <cellStyle name="Percent 10 2" xfId="235" xr:uid="{00000000-0005-0000-0000-000076050000}"/>
    <cellStyle name="Percent 10 2 2" xfId="724" xr:uid="{00000000-0005-0000-0000-000077050000}"/>
    <cellStyle name="Percent 10 2 2 2" xfId="1136" xr:uid="{00000000-0005-0000-0000-000078050000}"/>
    <cellStyle name="Percent 10 2 2 2 2" xfId="1873" xr:uid="{0800A9D7-2F6E-49B7-9020-BAD9B15B8F46}"/>
    <cellStyle name="Percent 10 2 2 2 2 2" xfId="4387" xr:uid="{884AEA36-335A-45C8-9209-9DB5D344E240}"/>
    <cellStyle name="Percent 10 2 2 2 3" xfId="2612" xr:uid="{E49ADA40-E397-4D72-9B37-CFA6DCAF1771}"/>
    <cellStyle name="Percent 10 2 2 2 3 2" xfId="5118" xr:uid="{E0AA9B22-5618-4903-9393-A3F98DA4ABF7}"/>
    <cellStyle name="Percent 10 2 2 2 4" xfId="3653" xr:uid="{675F1ADF-00A1-4760-A1A3-633A1E767656}"/>
    <cellStyle name="Percent 10 2 2 3" xfId="3276" xr:uid="{97E56E92-9E3A-4F35-8414-4C696545C723}"/>
    <cellStyle name="Percent 10 2 3" xfId="5745" xr:uid="{40BDBB22-BF0A-4C6B-A534-4C8FA83237A2}"/>
    <cellStyle name="Percent 10 3" xfId="460" xr:uid="{00000000-0005-0000-0000-000079050000}"/>
    <cellStyle name="Percent 10 4" xfId="723" xr:uid="{00000000-0005-0000-0000-00007A050000}"/>
    <cellStyle name="Percent 10 4 2" xfId="1135" xr:uid="{00000000-0005-0000-0000-00007B050000}"/>
    <cellStyle name="Percent 10 4 2 2" xfId="1872" xr:uid="{D4772AED-9009-4F8F-82A4-34B40DF0DE7D}"/>
    <cellStyle name="Percent 10 4 2 2 2" xfId="4386" xr:uid="{CF24BA00-FB79-44AA-A4C7-9E3EAEF11BD6}"/>
    <cellStyle name="Percent 10 4 2 3" xfId="2611" xr:uid="{FC193868-9D53-4847-8372-124CF220013B}"/>
    <cellStyle name="Percent 10 4 2 3 2" xfId="5117" xr:uid="{2C3983FF-FF7E-47E6-B4E4-2C6A7361C6B5}"/>
    <cellStyle name="Percent 10 4 2 4" xfId="3652" xr:uid="{67407110-BCD7-4AEE-814A-98B49ADC2AAA}"/>
    <cellStyle name="Percent 10 4 3" xfId="3275" xr:uid="{BB5E7C94-25A5-416D-85D6-E6C4BF9741CB}"/>
    <cellStyle name="Percent 10 5" xfId="5744" xr:uid="{F11309B2-CDBB-43B5-A6BE-E75EA88DD467}"/>
    <cellStyle name="Percent 11" xfId="72" xr:uid="{00000000-0005-0000-0000-00007C050000}"/>
    <cellStyle name="Percent 11 2" xfId="236" xr:uid="{00000000-0005-0000-0000-00007D050000}"/>
    <cellStyle name="Percent 11 2 2" xfId="726" xr:uid="{00000000-0005-0000-0000-00007E050000}"/>
    <cellStyle name="Percent 11 2 2 2" xfId="1138" xr:uid="{00000000-0005-0000-0000-00007F050000}"/>
    <cellStyle name="Percent 11 2 2 2 2" xfId="1875" xr:uid="{F8B14DF1-65AE-4A8D-AC3A-203FF73205DA}"/>
    <cellStyle name="Percent 11 2 2 2 2 2" xfId="4389" xr:uid="{0D9BD13D-7F20-4A2C-839F-9311E268F6BF}"/>
    <cellStyle name="Percent 11 2 2 2 3" xfId="2614" xr:uid="{5AA51CEF-6208-42F4-82F2-E8513F03E7CB}"/>
    <cellStyle name="Percent 11 2 2 2 3 2" xfId="5120" xr:uid="{A25F1A09-D9E5-4551-A567-05CF38FB7918}"/>
    <cellStyle name="Percent 11 2 2 2 4" xfId="3655" xr:uid="{95D06A3E-0874-43F7-B5EA-F3D0328FD050}"/>
    <cellStyle name="Percent 11 2 2 3" xfId="3278" xr:uid="{2C080504-9187-4C33-B2EB-79BCACE5E9BF}"/>
    <cellStyle name="Percent 11 2 3" xfId="5747" xr:uid="{2357BCCA-0732-4AAE-B34D-5E193A9A2429}"/>
    <cellStyle name="Percent 11 3" xfId="461" xr:uid="{00000000-0005-0000-0000-000080050000}"/>
    <cellStyle name="Percent 11 4" xfId="725" xr:uid="{00000000-0005-0000-0000-000081050000}"/>
    <cellStyle name="Percent 11 4 2" xfId="1137" xr:uid="{00000000-0005-0000-0000-000082050000}"/>
    <cellStyle name="Percent 11 4 2 2" xfId="1874" xr:uid="{10E7314A-246E-45D2-B79C-538A4239F747}"/>
    <cellStyle name="Percent 11 4 2 2 2" xfId="4388" xr:uid="{2C30618E-5B9A-4008-815D-66682838D151}"/>
    <cellStyle name="Percent 11 4 2 3" xfId="2613" xr:uid="{F872108E-0310-4205-9347-9AD67D700204}"/>
    <cellStyle name="Percent 11 4 2 3 2" xfId="5119" xr:uid="{09E89C7E-B90D-4414-AD9E-2B720DFAD788}"/>
    <cellStyle name="Percent 11 4 2 4" xfId="3654" xr:uid="{9BA74D09-9C8D-4FD3-8FF0-263DBD12DA53}"/>
    <cellStyle name="Percent 11 4 3" xfId="3277" xr:uid="{4C1802FC-147E-4CA8-8A83-E8F5140F601C}"/>
    <cellStyle name="Percent 11 5" xfId="5746" xr:uid="{48CC6F83-6428-4E1D-BD20-6C7110208866}"/>
    <cellStyle name="Percent 12" xfId="237" xr:uid="{00000000-0005-0000-0000-000083050000}"/>
    <cellStyle name="Percent 12 2" xfId="238" xr:uid="{00000000-0005-0000-0000-000084050000}"/>
    <cellStyle name="Percent 12 2 2" xfId="728" xr:uid="{00000000-0005-0000-0000-000085050000}"/>
    <cellStyle name="Percent 12 2 2 2" xfId="1140" xr:uid="{00000000-0005-0000-0000-000086050000}"/>
    <cellStyle name="Percent 12 2 2 2 2" xfId="1877" xr:uid="{5929464B-FF98-4E12-BCEC-6C64063A30AC}"/>
    <cellStyle name="Percent 12 2 2 2 2 2" xfId="4391" xr:uid="{01ED8CA5-6E47-410D-A3B4-015D389B92D2}"/>
    <cellStyle name="Percent 12 2 2 2 3" xfId="2616" xr:uid="{9F0F4DCC-2A9B-4D97-A84B-4081D6BBAC72}"/>
    <cellStyle name="Percent 12 2 2 2 3 2" xfId="5122" xr:uid="{C69DD281-9A18-425B-A806-0FCB7C29E314}"/>
    <cellStyle name="Percent 12 2 2 2 4" xfId="3657" xr:uid="{93F8D3B9-5E06-4A54-ACD7-E59C61116C2B}"/>
    <cellStyle name="Percent 12 2 2 3" xfId="3280" xr:uid="{8107BEB7-3660-4F04-AFBB-A5CDCB856284}"/>
    <cellStyle name="Percent 12 2 3" xfId="5749" xr:uid="{C6A62EA5-70E3-464D-B7D9-9F969453262E}"/>
    <cellStyle name="Percent 12 3" xfId="462" xr:uid="{00000000-0005-0000-0000-000087050000}"/>
    <cellStyle name="Percent 12 4" xfId="727" xr:uid="{00000000-0005-0000-0000-000088050000}"/>
    <cellStyle name="Percent 12 4 2" xfId="1139" xr:uid="{00000000-0005-0000-0000-000089050000}"/>
    <cellStyle name="Percent 12 4 2 2" xfId="1876" xr:uid="{F53C4ECE-0349-4D2A-9DEC-19C29AC19FD8}"/>
    <cellStyle name="Percent 12 4 2 2 2" xfId="4390" xr:uid="{21329053-C367-438C-BE40-2B8EC85E6552}"/>
    <cellStyle name="Percent 12 4 2 3" xfId="2615" xr:uid="{2BE7C24C-CFF6-4FB9-990F-4FA5A8FC3717}"/>
    <cellStyle name="Percent 12 4 2 3 2" xfId="5121" xr:uid="{EA70E15C-156F-496D-8C69-B250DDB82809}"/>
    <cellStyle name="Percent 12 4 2 4" xfId="3656" xr:uid="{67DAA19D-7A74-4D28-936B-24801653D831}"/>
    <cellStyle name="Percent 12 4 3" xfId="3279" xr:uid="{F5D528D1-7C9A-41B0-A7E4-3FCAEAF772F6}"/>
    <cellStyle name="Percent 12 5" xfId="5748" xr:uid="{5932DE45-FE3C-4270-B2B1-8BF1BD75C72C}"/>
    <cellStyle name="Percent 13" xfId="239" xr:uid="{00000000-0005-0000-0000-00008A050000}"/>
    <cellStyle name="Percent 13 2" xfId="240" xr:uid="{00000000-0005-0000-0000-00008B050000}"/>
    <cellStyle name="Percent 13 2 2" xfId="730" xr:uid="{00000000-0005-0000-0000-00008C050000}"/>
    <cellStyle name="Percent 13 2 2 2" xfId="1142" xr:uid="{00000000-0005-0000-0000-00008D050000}"/>
    <cellStyle name="Percent 13 2 2 2 2" xfId="1879" xr:uid="{BA0A4773-B345-4A12-A935-C4DB58DF5D12}"/>
    <cellStyle name="Percent 13 2 2 2 2 2" xfId="4393" xr:uid="{19722640-5D72-4DAD-8870-094761903E4A}"/>
    <cellStyle name="Percent 13 2 2 2 3" xfId="2618" xr:uid="{D79DC5FF-8D78-49FB-BF91-193B8312A712}"/>
    <cellStyle name="Percent 13 2 2 2 3 2" xfId="5124" xr:uid="{72D2AF42-872A-4A45-AD88-1FF4F5DFC467}"/>
    <cellStyle name="Percent 13 2 2 2 4" xfId="3659" xr:uid="{5BAC8311-6BD0-4BDD-9659-F83D4CDC4ADD}"/>
    <cellStyle name="Percent 13 2 2 3" xfId="3282" xr:uid="{647935C8-EECF-477C-9065-49AC17216CCE}"/>
    <cellStyle name="Percent 13 2 3" xfId="5751" xr:uid="{1211A475-BEE4-44D3-932F-B08139AA6522}"/>
    <cellStyle name="Percent 13 3" xfId="463" xr:uid="{00000000-0005-0000-0000-00008E050000}"/>
    <cellStyle name="Percent 13 4" xfId="729" xr:uid="{00000000-0005-0000-0000-00008F050000}"/>
    <cellStyle name="Percent 13 4 2" xfId="1141" xr:uid="{00000000-0005-0000-0000-000090050000}"/>
    <cellStyle name="Percent 13 4 2 2" xfId="1878" xr:uid="{8D8BAEBD-3AD5-47E3-A90D-5B59D6AD47EA}"/>
    <cellStyle name="Percent 13 4 2 2 2" xfId="4392" xr:uid="{6C6A5B97-FF49-4F56-8D73-BF784353A6E8}"/>
    <cellStyle name="Percent 13 4 2 3" xfId="2617" xr:uid="{3C3230CD-B33A-4084-A071-1576003CDAA4}"/>
    <cellStyle name="Percent 13 4 2 3 2" xfId="5123" xr:uid="{46CFECB6-C5ED-4F22-A2F7-A19242830452}"/>
    <cellStyle name="Percent 13 4 2 4" xfId="3658" xr:uid="{C13AA07E-EE42-4969-BFBA-C0F05A68821D}"/>
    <cellStyle name="Percent 13 4 3" xfId="3281" xr:uid="{C9B24214-9EF5-4FAA-B0E1-588B9C89A308}"/>
    <cellStyle name="Percent 13 5" xfId="5750" xr:uid="{3F831B82-192A-4FD2-A31A-DFC4816393B9}"/>
    <cellStyle name="Percent 14" xfId="241" xr:uid="{00000000-0005-0000-0000-000091050000}"/>
    <cellStyle name="Percent 14 2" xfId="242" xr:uid="{00000000-0005-0000-0000-000092050000}"/>
    <cellStyle name="Percent 14 2 2" xfId="732" xr:uid="{00000000-0005-0000-0000-000093050000}"/>
    <cellStyle name="Percent 14 2 2 2" xfId="1144" xr:uid="{00000000-0005-0000-0000-000094050000}"/>
    <cellStyle name="Percent 14 2 2 2 2" xfId="1881" xr:uid="{1B75D6D6-37C1-4EAB-A240-4BB995E71157}"/>
    <cellStyle name="Percent 14 2 2 2 2 2" xfId="4395" xr:uid="{A0ABEFE4-51D9-4E17-B687-102810F2713A}"/>
    <cellStyle name="Percent 14 2 2 2 3" xfId="2620" xr:uid="{B2C20F78-1F3E-43C4-903D-92F50865DA4E}"/>
    <cellStyle name="Percent 14 2 2 2 3 2" xfId="5126" xr:uid="{5826AAD4-0650-4FC6-BAAD-EA25E028D859}"/>
    <cellStyle name="Percent 14 2 2 2 4" xfId="3661" xr:uid="{55E969EF-CB97-4F2C-95EF-0ADD15763830}"/>
    <cellStyle name="Percent 14 2 2 3" xfId="3284" xr:uid="{0732A274-7AA0-4343-97B6-BE61BC8BBDBA}"/>
    <cellStyle name="Percent 14 2 3" xfId="5753" xr:uid="{95059A01-F44F-45E3-8E81-AE097BE44028}"/>
    <cellStyle name="Percent 14 3" xfId="464" xr:uid="{00000000-0005-0000-0000-000095050000}"/>
    <cellStyle name="Percent 14 4" xfId="731" xr:uid="{00000000-0005-0000-0000-000096050000}"/>
    <cellStyle name="Percent 14 4 2" xfId="1143" xr:uid="{00000000-0005-0000-0000-000097050000}"/>
    <cellStyle name="Percent 14 4 2 2" xfId="1880" xr:uid="{C7F88F34-953D-456A-A21E-30B681E2CC7D}"/>
    <cellStyle name="Percent 14 4 2 2 2" xfId="4394" xr:uid="{652592DE-F202-4EDC-B27E-6E525B39D6AC}"/>
    <cellStyle name="Percent 14 4 2 3" xfId="2619" xr:uid="{8AE0191D-565A-4C56-BCE6-2230A935DEF1}"/>
    <cellStyle name="Percent 14 4 2 3 2" xfId="5125" xr:uid="{992D8691-0552-45B2-B4B7-34DC973E90E7}"/>
    <cellStyle name="Percent 14 4 2 4" xfId="3660" xr:uid="{A971FF98-0F25-4DB8-B4E0-F2463EF2BC7B}"/>
    <cellStyle name="Percent 14 4 3" xfId="3283" xr:uid="{E514ECDF-7927-4B0D-ABEA-26A996072CE9}"/>
    <cellStyle name="Percent 14 5" xfId="5752" xr:uid="{B9D33698-C28C-445E-99A5-F28C3AE3A814}"/>
    <cellStyle name="Percent 15" xfId="243" xr:uid="{00000000-0005-0000-0000-000098050000}"/>
    <cellStyle name="Percent 15 2" xfId="244" xr:uid="{00000000-0005-0000-0000-000099050000}"/>
    <cellStyle name="Percent 15 2 2" xfId="734" xr:uid="{00000000-0005-0000-0000-00009A050000}"/>
    <cellStyle name="Percent 15 2 2 2" xfId="1146" xr:uid="{00000000-0005-0000-0000-00009B050000}"/>
    <cellStyle name="Percent 15 2 2 2 2" xfId="1883" xr:uid="{B32169B7-0C4F-4CDA-9088-D779C80E9241}"/>
    <cellStyle name="Percent 15 2 2 2 2 2" xfId="4397" xr:uid="{BC1EB085-112E-47C1-9684-1E2C7D523FE2}"/>
    <cellStyle name="Percent 15 2 2 2 3" xfId="2622" xr:uid="{4D5F7024-DA7A-453A-AF70-6C1A74C1CCEE}"/>
    <cellStyle name="Percent 15 2 2 2 3 2" xfId="5128" xr:uid="{B9CF3AE0-CAB3-4B1F-BCA4-CFFF9446AEF3}"/>
    <cellStyle name="Percent 15 2 2 2 4" xfId="3663" xr:uid="{7C3C5DAB-3D33-4120-A7A1-5ACC6C692F61}"/>
    <cellStyle name="Percent 15 2 2 3" xfId="3286" xr:uid="{8D2BC77C-740C-48A3-A2DC-96FA48EF0BFC}"/>
    <cellStyle name="Percent 15 2 3" xfId="5755" xr:uid="{8BB0667D-0550-46D4-A8AC-3A8D30F1B4BE}"/>
    <cellStyle name="Percent 15 3" xfId="465" xr:uid="{00000000-0005-0000-0000-00009C050000}"/>
    <cellStyle name="Percent 15 4" xfId="733" xr:uid="{00000000-0005-0000-0000-00009D050000}"/>
    <cellStyle name="Percent 15 4 2" xfId="1145" xr:uid="{00000000-0005-0000-0000-00009E050000}"/>
    <cellStyle name="Percent 15 4 2 2" xfId="1882" xr:uid="{D9B51FA3-995D-411C-8A49-D3DC074F7370}"/>
    <cellStyle name="Percent 15 4 2 2 2" xfId="4396" xr:uid="{7F0B1D6E-A8D7-4886-8CBD-54B412CA2004}"/>
    <cellStyle name="Percent 15 4 2 3" xfId="2621" xr:uid="{EF70C9FD-9D13-463D-B1A1-EB0068FD7310}"/>
    <cellStyle name="Percent 15 4 2 3 2" xfId="5127" xr:uid="{E0F6C1A4-BD2E-4AF3-951F-5B2CED0912B5}"/>
    <cellStyle name="Percent 15 4 2 4" xfId="3662" xr:uid="{B5AF050F-04FA-4466-8007-7700F01F56F8}"/>
    <cellStyle name="Percent 15 4 3" xfId="3285" xr:uid="{18BF0D80-539B-4C18-8178-4E8FF89A0CEC}"/>
    <cellStyle name="Percent 15 5" xfId="5754" xr:uid="{5EC929F9-82D0-44AE-8B52-E3370F195B54}"/>
    <cellStyle name="Percent 16" xfId="245" xr:uid="{00000000-0005-0000-0000-00009F050000}"/>
    <cellStyle name="Percent 16 2" xfId="246" xr:uid="{00000000-0005-0000-0000-0000A0050000}"/>
    <cellStyle name="Percent 16 2 2" xfId="736" xr:uid="{00000000-0005-0000-0000-0000A1050000}"/>
    <cellStyle name="Percent 16 2 2 2" xfId="1148" xr:uid="{00000000-0005-0000-0000-0000A2050000}"/>
    <cellStyle name="Percent 16 2 2 2 2" xfId="1885" xr:uid="{2140ABEF-E2C9-4AB8-ABB1-B804543F9BF0}"/>
    <cellStyle name="Percent 16 2 2 2 2 2" xfId="4399" xr:uid="{C51E49DE-179A-4638-AF25-B9495A86050A}"/>
    <cellStyle name="Percent 16 2 2 2 3" xfId="2624" xr:uid="{CD0BE638-CD65-4639-BEEC-125DE5FF95D1}"/>
    <cellStyle name="Percent 16 2 2 2 3 2" xfId="5130" xr:uid="{1BFC430D-ABD3-48B7-A2C4-846348A35E4F}"/>
    <cellStyle name="Percent 16 2 2 2 4" xfId="3665" xr:uid="{4787F2B4-C5DB-4687-A24B-1CF75F4FDA37}"/>
    <cellStyle name="Percent 16 2 2 3" xfId="3288" xr:uid="{BBF765BD-9555-4100-8884-C9BF9815AF20}"/>
    <cellStyle name="Percent 16 2 3" xfId="5757" xr:uid="{9477F37E-2058-45BF-8695-6B51AD0B9047}"/>
    <cellStyle name="Percent 16 3" xfId="466" xr:uid="{00000000-0005-0000-0000-0000A3050000}"/>
    <cellStyle name="Percent 16 4" xfId="735" xr:uid="{00000000-0005-0000-0000-0000A4050000}"/>
    <cellStyle name="Percent 16 4 2" xfId="1147" xr:uid="{00000000-0005-0000-0000-0000A5050000}"/>
    <cellStyle name="Percent 16 4 2 2" xfId="1884" xr:uid="{9C76A32C-C450-4EBF-A56F-4259F08ACA0B}"/>
    <cellStyle name="Percent 16 4 2 2 2" xfId="4398" xr:uid="{7D772CA8-0241-4BF2-BE1E-1D7A416AC472}"/>
    <cellStyle name="Percent 16 4 2 3" xfId="2623" xr:uid="{21E81058-D0A8-4A73-BC2B-78E8F7DC22E7}"/>
    <cellStyle name="Percent 16 4 2 3 2" xfId="5129" xr:uid="{60C1FD4E-34A5-486C-BD0A-2E50FB864A01}"/>
    <cellStyle name="Percent 16 4 2 4" xfId="3664" xr:uid="{81705312-3D67-4AE0-96BF-B2CFB35A521F}"/>
    <cellStyle name="Percent 16 4 3" xfId="3287" xr:uid="{C93F6F6D-3785-4F52-8F6C-3D761C982029}"/>
    <cellStyle name="Percent 16 5" xfId="5756" xr:uid="{B4F25263-316B-4AF6-A017-76272DDC6020}"/>
    <cellStyle name="Percent 17" xfId="247" xr:uid="{00000000-0005-0000-0000-0000A6050000}"/>
    <cellStyle name="Percent 17 2" xfId="248" xr:uid="{00000000-0005-0000-0000-0000A7050000}"/>
    <cellStyle name="Percent 17 2 2" xfId="738" xr:uid="{00000000-0005-0000-0000-0000A8050000}"/>
    <cellStyle name="Percent 17 2 2 2" xfId="1150" xr:uid="{00000000-0005-0000-0000-0000A9050000}"/>
    <cellStyle name="Percent 17 2 2 2 2" xfId="1887" xr:uid="{F4419151-3489-4745-98B2-4A54A2F4A251}"/>
    <cellStyle name="Percent 17 2 2 2 2 2" xfId="4401" xr:uid="{8DECEE07-393F-413C-9F6A-EF93D03BF5B0}"/>
    <cellStyle name="Percent 17 2 2 2 3" xfId="2626" xr:uid="{ECBA0613-24E5-4056-A0A3-9BBC389CF592}"/>
    <cellStyle name="Percent 17 2 2 2 3 2" xfId="5132" xr:uid="{ECA804FE-1BD0-4E3D-8B49-EAF8FF9A423E}"/>
    <cellStyle name="Percent 17 2 2 2 4" xfId="3667" xr:uid="{9CC1A302-97B9-46AF-AD64-44E0D07A5195}"/>
    <cellStyle name="Percent 17 2 2 3" xfId="3290" xr:uid="{B6D96B07-26DB-4353-B947-7956EC215070}"/>
    <cellStyle name="Percent 17 2 3" xfId="5759" xr:uid="{388964D0-F4C6-418D-8291-FB0F1561A623}"/>
    <cellStyle name="Percent 17 3" xfId="467" xr:uid="{00000000-0005-0000-0000-0000AA050000}"/>
    <cellStyle name="Percent 17 4" xfId="737" xr:uid="{00000000-0005-0000-0000-0000AB050000}"/>
    <cellStyle name="Percent 17 4 2" xfId="1149" xr:uid="{00000000-0005-0000-0000-0000AC050000}"/>
    <cellStyle name="Percent 17 4 2 2" xfId="1886" xr:uid="{676C2E9F-895F-483B-8B2A-8C3F32343FC1}"/>
    <cellStyle name="Percent 17 4 2 2 2" xfId="4400" xr:uid="{770A8195-FB16-4006-889E-F805AA7807DA}"/>
    <cellStyle name="Percent 17 4 2 3" xfId="2625" xr:uid="{BAC475EF-5660-4287-B473-7F9243E3C97F}"/>
    <cellStyle name="Percent 17 4 2 3 2" xfId="5131" xr:uid="{806708CE-7434-4272-83BF-996CC24748A2}"/>
    <cellStyle name="Percent 17 4 2 4" xfId="3666" xr:uid="{48AD7D19-4BB6-4535-A49D-4E770536A4A9}"/>
    <cellStyle name="Percent 17 4 3" xfId="3289" xr:uid="{3705977A-5328-4271-A3C9-24A6F176D529}"/>
    <cellStyle name="Percent 17 5" xfId="5758" xr:uid="{5F573FFC-B6B5-4177-96EB-C53BBF657DB5}"/>
    <cellStyle name="Percent 18" xfId="249" xr:uid="{00000000-0005-0000-0000-0000AD050000}"/>
    <cellStyle name="Percent 18 2" xfId="250" xr:uid="{00000000-0005-0000-0000-0000AE050000}"/>
    <cellStyle name="Percent 18 2 2" xfId="740" xr:uid="{00000000-0005-0000-0000-0000AF050000}"/>
    <cellStyle name="Percent 18 2 2 2" xfId="1152" xr:uid="{00000000-0005-0000-0000-0000B0050000}"/>
    <cellStyle name="Percent 18 2 2 2 2" xfId="1889" xr:uid="{D77066C4-3FE6-4264-A68E-20E0BBB7A4F9}"/>
    <cellStyle name="Percent 18 2 2 2 2 2" xfId="4403" xr:uid="{4DAD1FC2-E611-4DD0-8EC8-8CF1203B0547}"/>
    <cellStyle name="Percent 18 2 2 2 3" xfId="2628" xr:uid="{1969FB34-C1EE-47D2-9312-92127B35B3B6}"/>
    <cellStyle name="Percent 18 2 2 2 3 2" xfId="5134" xr:uid="{FDF65D2B-5F1E-4579-BAD7-D5AA7F320D3E}"/>
    <cellStyle name="Percent 18 2 2 2 4" xfId="3669" xr:uid="{4B0E17E9-9695-4CAD-B576-89C957532A66}"/>
    <cellStyle name="Percent 18 2 2 3" xfId="3292" xr:uid="{183354FA-71DA-4378-9F62-F2E9508A6A03}"/>
    <cellStyle name="Percent 18 2 3" xfId="5761" xr:uid="{8437CF6B-5C3B-4AFD-AEBD-1CBE9A3F508A}"/>
    <cellStyle name="Percent 18 3" xfId="468" xr:uid="{00000000-0005-0000-0000-0000B1050000}"/>
    <cellStyle name="Percent 18 4" xfId="739" xr:uid="{00000000-0005-0000-0000-0000B2050000}"/>
    <cellStyle name="Percent 18 4 2" xfId="1151" xr:uid="{00000000-0005-0000-0000-0000B3050000}"/>
    <cellStyle name="Percent 18 4 2 2" xfId="1888" xr:uid="{36D7CE43-6251-43CA-97D0-43484AA55BB1}"/>
    <cellStyle name="Percent 18 4 2 2 2" xfId="4402" xr:uid="{5558D008-6B98-4846-AE4E-98080CFA6D9E}"/>
    <cellStyle name="Percent 18 4 2 3" xfId="2627" xr:uid="{5A46FA55-3F22-41F4-B0DB-D64C66E529EA}"/>
    <cellStyle name="Percent 18 4 2 3 2" xfId="5133" xr:uid="{F9793EFA-9F5A-4AD9-BDAA-C7F30929EC9A}"/>
    <cellStyle name="Percent 18 4 2 4" xfId="3668" xr:uid="{B9090B9B-364A-4127-AAA2-C682C71A8856}"/>
    <cellStyle name="Percent 18 4 3" xfId="3291" xr:uid="{3AF96A9C-CDA8-4ED6-A5FB-2E0887D70980}"/>
    <cellStyle name="Percent 18 5" xfId="5760" xr:uid="{9AC67944-A637-4257-9C5B-785A52358D05}"/>
    <cellStyle name="Percent 19" xfId="81" xr:uid="{00000000-0005-0000-0000-0000B4050000}"/>
    <cellStyle name="Percent 19 2" xfId="251" xr:uid="{00000000-0005-0000-0000-0000B5050000}"/>
    <cellStyle name="Percent 19 2 2" xfId="742" xr:uid="{00000000-0005-0000-0000-0000B6050000}"/>
    <cellStyle name="Percent 19 2 2 2" xfId="1154" xr:uid="{00000000-0005-0000-0000-0000B7050000}"/>
    <cellStyle name="Percent 19 2 2 2 2" xfId="1891" xr:uid="{04ECCD46-907C-48CA-A73B-711C8093D6E8}"/>
    <cellStyle name="Percent 19 2 2 2 2 2" xfId="4405" xr:uid="{55043556-6B21-4932-AF02-1A8A625C5A93}"/>
    <cellStyle name="Percent 19 2 2 2 3" xfId="2630" xr:uid="{488378C0-EDA6-4A0E-9646-5DDFE22D8C85}"/>
    <cellStyle name="Percent 19 2 2 2 3 2" xfId="5136" xr:uid="{F3F233DA-02E7-46FD-A7FA-6886F057D24A}"/>
    <cellStyle name="Percent 19 2 2 2 4" xfId="3671" xr:uid="{76CB715E-231A-4476-BEAD-F7A883D67565}"/>
    <cellStyle name="Percent 19 2 2 3" xfId="3294" xr:uid="{B743BD1F-D040-4E67-8140-761260005042}"/>
    <cellStyle name="Percent 19 2 3" xfId="5763" xr:uid="{51302255-EB86-4B3C-B740-06517446F2A3}"/>
    <cellStyle name="Percent 19 3" xfId="469" xr:uid="{00000000-0005-0000-0000-0000B8050000}"/>
    <cellStyle name="Percent 19 4" xfId="741" xr:uid="{00000000-0005-0000-0000-0000B9050000}"/>
    <cellStyle name="Percent 19 4 2" xfId="1153" xr:uid="{00000000-0005-0000-0000-0000BA050000}"/>
    <cellStyle name="Percent 19 4 2 2" xfId="1890" xr:uid="{FCA04C77-85CB-4B84-9A89-CBD4A8A20AFE}"/>
    <cellStyle name="Percent 19 4 2 2 2" xfId="4404" xr:uid="{E9F915F5-752B-4439-BCD9-A881DFCEC563}"/>
    <cellStyle name="Percent 19 4 2 3" xfId="2629" xr:uid="{DCBF5C5C-D908-491E-9CF3-EB29E8E28639}"/>
    <cellStyle name="Percent 19 4 2 3 2" xfId="5135" xr:uid="{B381D6D1-1889-4C12-8D3F-3427949BE0FD}"/>
    <cellStyle name="Percent 19 4 2 4" xfId="3670" xr:uid="{8354F8D2-FA65-49D7-9AF4-FD919B50B904}"/>
    <cellStyle name="Percent 19 4 3" xfId="3293" xr:uid="{1FECA29C-EA9E-4E55-97F0-553E7349A743}"/>
    <cellStyle name="Percent 19 5" xfId="5762" xr:uid="{2EBA23BB-794A-42A9-A84D-F80CCB42BF8E}"/>
    <cellStyle name="Percent 2" xfId="470" xr:uid="{00000000-0005-0000-0000-0000BB050000}"/>
    <cellStyle name="Percent 2 2" xfId="471" xr:uid="{00000000-0005-0000-0000-0000BC050000}"/>
    <cellStyle name="Percent 22" xfId="85" xr:uid="{00000000-0005-0000-0000-0000BD050000}"/>
    <cellStyle name="Percent 22 2" xfId="252" xr:uid="{00000000-0005-0000-0000-0000BE050000}"/>
    <cellStyle name="Percent 22 2 2" xfId="744" xr:uid="{00000000-0005-0000-0000-0000BF050000}"/>
    <cellStyle name="Percent 22 2 2 2" xfId="1156" xr:uid="{00000000-0005-0000-0000-0000C0050000}"/>
    <cellStyle name="Percent 22 2 2 2 2" xfId="1893" xr:uid="{B877DC17-BDE8-41CC-83E2-8D405F85917A}"/>
    <cellStyle name="Percent 22 2 2 2 2 2" xfId="4407" xr:uid="{8D7EDC13-9870-42AD-B11F-3893C88346CA}"/>
    <cellStyle name="Percent 22 2 2 2 3" xfId="2632" xr:uid="{B84787FD-28DA-4A11-A7F6-7599426853F3}"/>
    <cellStyle name="Percent 22 2 2 2 3 2" xfId="5138" xr:uid="{E74FD873-3589-496B-8B2B-DF10F381876B}"/>
    <cellStyle name="Percent 22 2 2 2 4" xfId="3673" xr:uid="{BC5B3E24-AD50-4181-83A7-68FE5A60FE1D}"/>
    <cellStyle name="Percent 22 2 2 3" xfId="3296" xr:uid="{EC79C7AD-0B0E-42F3-A245-B88263619F5F}"/>
    <cellStyle name="Percent 22 2 3" xfId="5765" xr:uid="{4A7151C0-9611-47D2-8FAF-C7B56D67A968}"/>
    <cellStyle name="Percent 22 3" xfId="472" xr:uid="{00000000-0005-0000-0000-0000C1050000}"/>
    <cellStyle name="Percent 22 4" xfId="743" xr:uid="{00000000-0005-0000-0000-0000C2050000}"/>
    <cellStyle name="Percent 22 4 2" xfId="1155" xr:uid="{00000000-0005-0000-0000-0000C3050000}"/>
    <cellStyle name="Percent 22 4 2 2" xfId="1892" xr:uid="{AE064FE1-F6E8-4AFA-8411-B7D85CB3BAAB}"/>
    <cellStyle name="Percent 22 4 2 2 2" xfId="4406" xr:uid="{0C666200-F146-4D20-B2BD-1ED2D703F2CA}"/>
    <cellStyle name="Percent 22 4 2 3" xfId="2631" xr:uid="{2385EDC3-817D-4CB4-A32B-3F442C1FEA18}"/>
    <cellStyle name="Percent 22 4 2 3 2" xfId="5137" xr:uid="{710F7F03-A4F7-45F0-94B8-5E06CDBAD625}"/>
    <cellStyle name="Percent 22 4 2 4" xfId="3672" xr:uid="{20679064-0200-4F3D-A9A5-EA44520F0FB4}"/>
    <cellStyle name="Percent 22 4 3" xfId="3295" xr:uid="{3BD37E03-AA1A-4601-8B24-012686CCF61C}"/>
    <cellStyle name="Percent 22 5" xfId="5764" xr:uid="{993E7A25-2888-4036-964C-C0106986EFC2}"/>
    <cellStyle name="Percent 23" xfId="253" xr:uid="{00000000-0005-0000-0000-0000C4050000}"/>
    <cellStyle name="Percent 23 2" xfId="254" xr:uid="{00000000-0005-0000-0000-0000C5050000}"/>
    <cellStyle name="Percent 23 2 2" xfId="746" xr:uid="{00000000-0005-0000-0000-0000C6050000}"/>
    <cellStyle name="Percent 23 2 2 2" xfId="1158" xr:uid="{00000000-0005-0000-0000-0000C7050000}"/>
    <cellStyle name="Percent 23 2 2 2 2" xfId="1895" xr:uid="{689D412C-3FF1-4B27-8575-150927336859}"/>
    <cellStyle name="Percent 23 2 2 2 2 2" xfId="4409" xr:uid="{7ED97634-F6B0-41A4-813B-2108E0CDF098}"/>
    <cellStyle name="Percent 23 2 2 2 3" xfId="2634" xr:uid="{5D9E2A53-29DF-4546-8B30-0CFB81302839}"/>
    <cellStyle name="Percent 23 2 2 2 3 2" xfId="5140" xr:uid="{CCB3B120-F246-49DD-91D4-2126D19B8FAE}"/>
    <cellStyle name="Percent 23 2 2 2 4" xfId="3675" xr:uid="{92FB5879-3EEF-41C8-AEEF-961BDD7D1579}"/>
    <cellStyle name="Percent 23 2 2 3" xfId="3298" xr:uid="{661964F3-1455-48BD-9D9C-F61D0C106979}"/>
    <cellStyle name="Percent 23 2 3" xfId="5767" xr:uid="{853233C3-D359-46A5-BF21-3B281F736786}"/>
    <cellStyle name="Percent 23 3" xfId="473" xr:uid="{00000000-0005-0000-0000-0000C8050000}"/>
    <cellStyle name="Percent 23 4" xfId="745" xr:uid="{00000000-0005-0000-0000-0000C9050000}"/>
    <cellStyle name="Percent 23 4 2" xfId="1157" xr:uid="{00000000-0005-0000-0000-0000CA050000}"/>
    <cellStyle name="Percent 23 4 2 2" xfId="1894" xr:uid="{A3345E43-00F1-4F9E-BCAB-6F7243C33E3F}"/>
    <cellStyle name="Percent 23 4 2 2 2" xfId="4408" xr:uid="{957E6EF8-0973-47B4-B588-8EA72E84AF02}"/>
    <cellStyle name="Percent 23 4 2 3" xfId="2633" xr:uid="{AFAD9F5C-E6E3-47C1-A911-CBCFC038DD7A}"/>
    <cellStyle name="Percent 23 4 2 3 2" xfId="5139" xr:uid="{A2C4B6CC-201F-4997-9C45-10501575368C}"/>
    <cellStyle name="Percent 23 4 2 4" xfId="3674" xr:uid="{8D9D773B-46FA-4013-8316-5D1FD10A98BF}"/>
    <cellStyle name="Percent 23 4 3" xfId="3297" xr:uid="{983EDA18-C79C-4FDE-A2DC-C0D956BAE9D6}"/>
    <cellStyle name="Percent 23 5" xfId="5766" xr:uid="{B7A24C16-3C40-427F-9F9A-B11E0FC224B4}"/>
    <cellStyle name="Percent 24" xfId="255" xr:uid="{00000000-0005-0000-0000-0000CB050000}"/>
    <cellStyle name="Percent 24 2" xfId="256" xr:uid="{00000000-0005-0000-0000-0000CC050000}"/>
    <cellStyle name="Percent 24 2 2" xfId="748" xr:uid="{00000000-0005-0000-0000-0000CD050000}"/>
    <cellStyle name="Percent 24 2 2 2" xfId="1160" xr:uid="{00000000-0005-0000-0000-0000CE050000}"/>
    <cellStyle name="Percent 24 2 2 2 2" xfId="1897" xr:uid="{A2A575BD-1DB1-4270-BDD0-55E041D3D4C0}"/>
    <cellStyle name="Percent 24 2 2 2 2 2" xfId="4411" xr:uid="{D9DAFB32-E91D-4B02-89DD-EC22EDEB0954}"/>
    <cellStyle name="Percent 24 2 2 2 3" xfId="2636" xr:uid="{047FDDE9-4A38-430C-BBA6-4EC9A7A4C581}"/>
    <cellStyle name="Percent 24 2 2 2 3 2" xfId="5142" xr:uid="{B0A61A57-E9C9-402E-86A4-5E9F5FF7B549}"/>
    <cellStyle name="Percent 24 2 2 2 4" xfId="3677" xr:uid="{69182B67-73A0-4C00-9257-B39320454C22}"/>
    <cellStyle name="Percent 24 2 2 3" xfId="3300" xr:uid="{1062C6A9-BF6D-480B-AAA9-65CAA4EAF249}"/>
    <cellStyle name="Percent 24 2 3" xfId="5769" xr:uid="{9B794271-E9DC-4B71-A785-9B1F705E2D26}"/>
    <cellStyle name="Percent 24 3" xfId="474" xr:uid="{00000000-0005-0000-0000-0000CF050000}"/>
    <cellStyle name="Percent 24 4" xfId="747" xr:uid="{00000000-0005-0000-0000-0000D0050000}"/>
    <cellStyle name="Percent 24 4 2" xfId="1159" xr:uid="{00000000-0005-0000-0000-0000D1050000}"/>
    <cellStyle name="Percent 24 4 2 2" xfId="1896" xr:uid="{2CEEF339-EE13-4893-9685-D94961896A36}"/>
    <cellStyle name="Percent 24 4 2 2 2" xfId="4410" xr:uid="{083490A2-9379-49FB-84E3-E2B65CB5BFEF}"/>
    <cellStyle name="Percent 24 4 2 3" xfId="2635" xr:uid="{2B987B94-4153-476C-803D-C9FC192433B1}"/>
    <cellStyle name="Percent 24 4 2 3 2" xfId="5141" xr:uid="{64D1C655-889A-41D2-AE2A-8BD02ACDDCF4}"/>
    <cellStyle name="Percent 24 4 2 4" xfId="3676" xr:uid="{5356777C-CC68-4E81-8B75-6CCF5135CAB6}"/>
    <cellStyle name="Percent 24 4 3" xfId="3299" xr:uid="{E7C4F8A3-A77C-474C-98F4-0D5EB6F5E72C}"/>
    <cellStyle name="Percent 24 5" xfId="5768" xr:uid="{78C3A46F-CC6D-4932-AFA2-9F39E1D78244}"/>
    <cellStyle name="Percent 25" xfId="257" xr:uid="{00000000-0005-0000-0000-0000D2050000}"/>
    <cellStyle name="Percent 25 2" xfId="258" xr:uid="{00000000-0005-0000-0000-0000D3050000}"/>
    <cellStyle name="Percent 25 2 2" xfId="750" xr:uid="{00000000-0005-0000-0000-0000D4050000}"/>
    <cellStyle name="Percent 25 2 2 2" xfId="1162" xr:uid="{00000000-0005-0000-0000-0000D5050000}"/>
    <cellStyle name="Percent 25 2 2 2 2" xfId="1899" xr:uid="{9B55354E-A74B-4053-AD59-2EA0C768595E}"/>
    <cellStyle name="Percent 25 2 2 2 2 2" xfId="4413" xr:uid="{9584BC9B-F3E7-4A3C-983F-6214405F8C88}"/>
    <cellStyle name="Percent 25 2 2 2 3" xfId="2638" xr:uid="{ABF1176C-2B16-4CED-AEEE-4155A5A64A0C}"/>
    <cellStyle name="Percent 25 2 2 2 3 2" xfId="5144" xr:uid="{81038624-76E6-4639-8AAD-AC1450125206}"/>
    <cellStyle name="Percent 25 2 2 2 4" xfId="3679" xr:uid="{6D7EF8F0-BA6B-40A6-A27F-C0989B91A200}"/>
    <cellStyle name="Percent 25 2 2 3" xfId="3302" xr:uid="{97CCE8DF-7C03-4261-9035-F1ACFC18D166}"/>
    <cellStyle name="Percent 25 2 3" xfId="5771" xr:uid="{CC264AA4-0A1C-4A68-8CE1-512434B1B531}"/>
    <cellStyle name="Percent 25 3" xfId="475" xr:uid="{00000000-0005-0000-0000-0000D6050000}"/>
    <cellStyle name="Percent 25 4" xfId="749" xr:uid="{00000000-0005-0000-0000-0000D7050000}"/>
    <cellStyle name="Percent 25 4 2" xfId="1161" xr:uid="{00000000-0005-0000-0000-0000D8050000}"/>
    <cellStyle name="Percent 25 4 2 2" xfId="1898" xr:uid="{DCE9526D-65D8-45F5-806A-3388C1154555}"/>
    <cellStyle name="Percent 25 4 2 2 2" xfId="4412" xr:uid="{BC1E8539-E297-4BF4-9362-0B35860054B5}"/>
    <cellStyle name="Percent 25 4 2 3" xfId="2637" xr:uid="{B498AF28-B8AF-4D3B-8721-9257A0F8BEC9}"/>
    <cellStyle name="Percent 25 4 2 3 2" xfId="5143" xr:uid="{DA2FC0C5-4647-4E46-A82A-036C49B53F71}"/>
    <cellStyle name="Percent 25 4 2 4" xfId="3678" xr:uid="{1A6DF1D1-90DD-430E-86C7-F9F270CE68A5}"/>
    <cellStyle name="Percent 25 4 3" xfId="3301" xr:uid="{8228184E-A9E3-4AA7-93F7-8D8DCA335C71}"/>
    <cellStyle name="Percent 25 5" xfId="5770" xr:uid="{154F9171-C9B0-4107-8D7F-C9F344975433}"/>
    <cellStyle name="Percent 3" xfId="476" xr:uid="{00000000-0005-0000-0000-0000D9050000}"/>
    <cellStyle name="Percent 3 2" xfId="496" xr:uid="{00000000-0005-0000-0000-0000DA050000}"/>
    <cellStyle name="Percent 4" xfId="259" xr:uid="{00000000-0005-0000-0000-0000DB050000}"/>
    <cellStyle name="Percent 4 2" xfId="477" xr:uid="{00000000-0005-0000-0000-0000DC050000}"/>
    <cellStyle name="Percent 4 3" xfId="751" xr:uid="{00000000-0005-0000-0000-0000DD050000}"/>
    <cellStyle name="Percent 4 3 2" xfId="1163" xr:uid="{00000000-0005-0000-0000-0000DE050000}"/>
    <cellStyle name="Percent 4 3 2 2" xfId="1900" xr:uid="{8A145F9F-3424-491A-80BC-8853B92FEC37}"/>
    <cellStyle name="Percent 4 3 2 2 2" xfId="4414" xr:uid="{EC6D3302-DE1A-4341-AC4F-06A167104039}"/>
    <cellStyle name="Percent 4 3 2 3" xfId="2639" xr:uid="{533585CB-8E9C-45E2-886C-8101DBB288B3}"/>
    <cellStyle name="Percent 4 3 2 3 2" xfId="5145" xr:uid="{2B2B602C-91E6-4A13-BF64-2ACDC7AF4BF6}"/>
    <cellStyle name="Percent 4 3 2 4" xfId="3680" xr:uid="{A0E61185-36E8-4A7B-8C1D-45958D8A5B82}"/>
    <cellStyle name="Percent 4 3 3" xfId="3303" xr:uid="{6E41ACEC-347F-459F-85DD-7CEB1A7C7EF6}"/>
    <cellStyle name="Percent 4 4" xfId="5772" xr:uid="{76714119-8D1A-4538-8B10-8BF752863B54}"/>
    <cellStyle name="Percent 5" xfId="497" xr:uid="{00000000-0005-0000-0000-0000DF050000}"/>
    <cellStyle name="Percent 6" xfId="722" xr:uid="{00000000-0005-0000-0000-0000E0050000}"/>
    <cellStyle name="Percent 6 2" xfId="1134" xr:uid="{00000000-0005-0000-0000-0000E1050000}"/>
    <cellStyle name="Percent 6 2 2" xfId="1871" xr:uid="{575933EC-9F09-4D96-9BE0-EDDAA080FE2B}"/>
    <cellStyle name="Percent 6 2 2 2" xfId="4385" xr:uid="{BF2E7E35-6ED9-4BF5-933C-35FDBE468331}"/>
    <cellStyle name="Percent 6 2 3" xfId="2610" xr:uid="{9E1B8410-A828-4149-ABE5-EA9E65B80908}"/>
    <cellStyle name="Percent 6 2 3 2" xfId="5116" xr:uid="{92101108-1D7A-407C-A019-CDA598C48427}"/>
    <cellStyle name="Percent 6 2 4" xfId="3651" xr:uid="{622F82D0-69FE-4E21-A41C-D3B28A9D4949}"/>
    <cellStyle name="Percent 6 3" xfId="3274" xr:uid="{F723E313-8418-4144-8CCD-7B78E1D6D9C0}"/>
    <cellStyle name="Percent 7" xfId="5743" xr:uid="{C658142A-BC2D-4F5F-BAFB-2E88277F4719}"/>
    <cellStyle name="Style 1" xfId="3" xr:uid="{00000000-0005-0000-0000-0000E2050000}"/>
    <cellStyle name="Title 2" xfId="260" xr:uid="{00000000-0005-0000-0000-0000E3050000}"/>
    <cellStyle name="Title 2 2" xfId="478" xr:uid="{00000000-0005-0000-0000-0000E4050000}"/>
    <cellStyle name="Title 2 3" xfId="753" xr:uid="{00000000-0005-0000-0000-0000E5050000}"/>
    <cellStyle name="Title 2 3 2" xfId="1165" xr:uid="{00000000-0005-0000-0000-0000E6050000}"/>
    <cellStyle name="Title 2 3 2 2" xfId="1902" xr:uid="{D4293432-EA6F-48AC-B2CD-4170295A1B84}"/>
    <cellStyle name="Title 2 3 2 2 2" xfId="4416" xr:uid="{D78D5AA6-E5E4-49F6-93BB-C9D742F0D889}"/>
    <cellStyle name="Title 2 3 2 3" xfId="2641" xr:uid="{C6EFE094-7BC2-4D6E-9238-7FADC4EA799F}"/>
    <cellStyle name="Title 2 3 2 3 2" xfId="5147" xr:uid="{56828E25-9487-46D4-A747-0E1C00A915B8}"/>
    <cellStyle name="Title 2 3 2 4" xfId="3682" xr:uid="{5789522C-87BD-4A16-90C2-BA9E14914533}"/>
    <cellStyle name="Title 2 3 3" xfId="3305" xr:uid="{B6583AFE-5959-4E92-AD62-B45B69E2715C}"/>
    <cellStyle name="Title 2 4" xfId="5774" xr:uid="{0FDB6E28-EAEB-43CF-B687-456789696F7F}"/>
    <cellStyle name="Title 3" xfId="479" xr:uid="{00000000-0005-0000-0000-0000E7050000}"/>
    <cellStyle name="Title 4" xfId="752" xr:uid="{00000000-0005-0000-0000-0000E8050000}"/>
    <cellStyle name="Title 4 2" xfId="1164" xr:uid="{00000000-0005-0000-0000-0000E9050000}"/>
    <cellStyle name="Title 4 2 2" xfId="1901" xr:uid="{6FFCAE19-6B40-41BC-9F24-1C7B0A55B082}"/>
    <cellStyle name="Title 4 2 2 2" xfId="4415" xr:uid="{0EE6C62F-91B7-44D1-B836-9E196AB4C35C}"/>
    <cellStyle name="Title 4 2 3" xfId="2640" xr:uid="{C46E005E-8B20-42E0-97F6-5CFA3708F9A3}"/>
    <cellStyle name="Title 4 2 3 2" xfId="5146" xr:uid="{59402A18-DD4D-42B9-A1A3-2C1314B212BD}"/>
    <cellStyle name="Title 4 2 4" xfId="3681" xr:uid="{BD488193-44C0-475F-8221-6C7E6DBD8DE6}"/>
    <cellStyle name="Title 4 3" xfId="3304" xr:uid="{EB3D384F-B69A-436E-95B7-9F4D1575A276}"/>
    <cellStyle name="Title 5" xfId="792" xr:uid="{00000000-0005-0000-0000-0000EA050000}"/>
    <cellStyle name="Title 5 2" xfId="5773" xr:uid="{C8DF7491-53E2-48CB-B29F-2B75B3586730}"/>
    <cellStyle name="Title 6" xfId="503" xr:uid="{00000000-0005-0000-0000-0000EB050000}"/>
    <cellStyle name="Total" xfId="34" builtinId="25" customBuiltin="1"/>
    <cellStyle name="Total 2" xfId="261" xr:uid="{00000000-0005-0000-0000-0000ED050000}"/>
    <cellStyle name="Total 2 2" xfId="480" xr:uid="{00000000-0005-0000-0000-0000EE050000}"/>
    <cellStyle name="Total 2 3" xfId="755" xr:uid="{00000000-0005-0000-0000-0000EF050000}"/>
    <cellStyle name="Total 2 3 2" xfId="1167" xr:uid="{00000000-0005-0000-0000-0000F0050000}"/>
    <cellStyle name="Total 2 3 2 2" xfId="1904" xr:uid="{D37DBB03-8F68-4160-90D0-AFFA4C68425B}"/>
    <cellStyle name="Total 2 3 2 2 2" xfId="4418" xr:uid="{E61ABA7C-9172-46EF-90BB-CC4DD919322A}"/>
    <cellStyle name="Total 2 3 2 3" xfId="2643" xr:uid="{43032D54-8C92-4433-B480-4358B353101B}"/>
    <cellStyle name="Total 2 3 2 3 2" xfId="5149" xr:uid="{C7688ADF-A058-476C-9ACB-EC95FA82CD3A}"/>
    <cellStyle name="Total 2 3 2 4" xfId="3684" xr:uid="{A564619A-9F84-4013-A010-FA98334AD322}"/>
    <cellStyle name="Total 2 3 3" xfId="3307" xr:uid="{9ECF1C77-C00B-489F-8047-A178C7F36C4B}"/>
    <cellStyle name="Total 2 4" xfId="5776" xr:uid="{30364D7C-D272-4EA8-A150-B256D547F77B}"/>
    <cellStyle name="Total 3" xfId="481" xr:uid="{00000000-0005-0000-0000-0000F1050000}"/>
    <cellStyle name="Total 4" xfId="754" xr:uid="{00000000-0005-0000-0000-0000F2050000}"/>
    <cellStyle name="Total 4 2" xfId="1166" xr:uid="{00000000-0005-0000-0000-0000F3050000}"/>
    <cellStyle name="Total 4 2 2" xfId="1903" xr:uid="{BDB54193-40AE-4AC1-91EA-A921CF31B762}"/>
    <cellStyle name="Total 4 2 2 2" xfId="4417" xr:uid="{23273F2F-FA19-4A3E-976F-75EE4AE79F40}"/>
    <cellStyle name="Total 4 2 3" xfId="2642" xr:uid="{9A97F5A3-2BA2-4D0B-8CA9-30250B002726}"/>
    <cellStyle name="Total 4 2 3 2" xfId="5148" xr:uid="{5E821D6F-6FE7-433C-B413-8503582E39EB}"/>
    <cellStyle name="Total 4 2 4" xfId="3683" xr:uid="{256BA84A-4705-458D-A4CC-EA6C6D4F66C7}"/>
    <cellStyle name="Total 4 3" xfId="3306" xr:uid="{5EBFF618-FE18-46B8-B21E-154D65C6C847}"/>
    <cellStyle name="Total 5" xfId="5775" xr:uid="{71698CC5-FFD7-4F43-BCC2-B1223A52389A}"/>
    <cellStyle name="Warning Text" xfId="31" builtinId="11" customBuiltin="1"/>
    <cellStyle name="Warning Text 2" xfId="262" xr:uid="{00000000-0005-0000-0000-0000F5050000}"/>
    <cellStyle name="Warning Text 2 2" xfId="482" xr:uid="{00000000-0005-0000-0000-0000F6050000}"/>
    <cellStyle name="Warning Text 2 3" xfId="757" xr:uid="{00000000-0005-0000-0000-0000F7050000}"/>
    <cellStyle name="Warning Text 2 3 2" xfId="1169" xr:uid="{00000000-0005-0000-0000-0000F8050000}"/>
    <cellStyle name="Warning Text 2 3 2 2" xfId="1906" xr:uid="{4B7E3BCF-4852-4AE3-9AA3-01F689EE9ECB}"/>
    <cellStyle name="Warning Text 2 3 2 2 2" xfId="4420" xr:uid="{DEFDB573-ABD9-4EAD-A6C6-CCE17BD9594D}"/>
    <cellStyle name="Warning Text 2 3 2 3" xfId="2645" xr:uid="{0DE1AE15-C4B0-4C57-9751-498E1A3FC5E1}"/>
    <cellStyle name="Warning Text 2 3 2 3 2" xfId="5151" xr:uid="{5DF63ACF-C609-44CB-82B0-614DF749F18C}"/>
    <cellStyle name="Warning Text 2 3 2 4" xfId="3686" xr:uid="{B7745925-ACB6-4E9B-8973-0A6CA55B218F}"/>
    <cellStyle name="Warning Text 2 3 3" xfId="3309" xr:uid="{B8361B3C-C098-4975-B4A6-F43D96B1E5A7}"/>
    <cellStyle name="Warning Text 2 4" xfId="5778" xr:uid="{C8D5B87E-D53D-4554-BC7F-D4F4A959FB1C}"/>
    <cellStyle name="Warning Text 3" xfId="483" xr:uid="{00000000-0005-0000-0000-0000F9050000}"/>
    <cellStyle name="Warning Text 4" xfId="756" xr:uid="{00000000-0005-0000-0000-0000FA050000}"/>
    <cellStyle name="Warning Text 4 2" xfId="1168" xr:uid="{00000000-0005-0000-0000-0000FB050000}"/>
    <cellStyle name="Warning Text 4 2 2" xfId="1905" xr:uid="{C8482D71-EF58-41DC-BDCC-A1CEC8FD8C74}"/>
    <cellStyle name="Warning Text 4 2 2 2" xfId="4419" xr:uid="{248F97FE-96D6-4F7F-A04B-DFD5ECC8C43B}"/>
    <cellStyle name="Warning Text 4 2 3" xfId="2644" xr:uid="{AC7D21DD-1AFA-452D-B846-5408CEE7F4A0}"/>
    <cellStyle name="Warning Text 4 2 3 2" xfId="5150" xr:uid="{49C95698-910F-4A47-8D41-019B703D83D8}"/>
    <cellStyle name="Warning Text 4 2 4" xfId="3685" xr:uid="{6DFF50FC-64DA-4CB2-B8A1-4229B4313642}"/>
    <cellStyle name="Warning Text 4 3" xfId="3308" xr:uid="{FDCD2CA3-7C90-4DB9-8E1D-52134EA4EA2E}"/>
    <cellStyle name="Warning Text 5" xfId="5777" xr:uid="{22242CB5-1CB5-496B-92A8-340D3F71BCA2}"/>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E8E8E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calcChain" Target="calcChain.xml"/><Relationship Id="rId2" Type="http://schemas.openxmlformats.org/officeDocument/2006/relationships/worksheet" Target="worksheets/sheet2.xml"/><Relationship Id="rId16" Type="http://schemas.microsoft.com/office/2017/10/relationships/person" Target="persons/perso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MINAT~1\AppData\Local\Temp\notesFFF692\Users\aminath%20amany\Downloads\t01e_ex.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aminath%20amany\Downloads\t01e_ex.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 Instructions"/>
      <sheetName val="CoverPage"/>
      <sheetName val="Table 2"/>
      <sheetName val="Table 3"/>
      <sheetName val="Control"/>
      <sheetName val="Report Form"/>
    </sheetNames>
    <sheetDataSet>
      <sheetData sheetId="0"/>
      <sheetData sheetId="1"/>
      <sheetData sheetId="2"/>
      <sheetData sheetId="3"/>
      <sheetData sheetId="4">
        <row r="17">
          <cell r="C17" t="str">
            <v>Israel</v>
          </cell>
        </row>
        <row r="22">
          <cell r="L22">
            <v>2001</v>
          </cell>
          <cell r="N22" t="str">
            <v>A</v>
          </cell>
        </row>
        <row r="23">
          <cell r="L23">
            <v>2002</v>
          </cell>
          <cell r="N23" t="str">
            <v>Q1</v>
          </cell>
        </row>
        <row r="24">
          <cell r="L24">
            <v>2003</v>
          </cell>
          <cell r="N24" t="str">
            <v>Q2</v>
          </cell>
        </row>
        <row r="25">
          <cell r="L25">
            <v>2004</v>
          </cell>
          <cell r="N25" t="str">
            <v>Q3</v>
          </cell>
        </row>
        <row r="26">
          <cell r="L26">
            <v>2005</v>
          </cell>
          <cell r="N26" t="str">
            <v>Q4</v>
          </cell>
        </row>
        <row r="27">
          <cell r="L27">
            <v>2006</v>
          </cell>
          <cell r="N27" t="str">
            <v>M1</v>
          </cell>
        </row>
        <row r="28">
          <cell r="L28">
            <v>2007</v>
          </cell>
          <cell r="N28" t="str">
            <v>M2</v>
          </cell>
        </row>
        <row r="29">
          <cell r="L29">
            <v>2008</v>
          </cell>
          <cell r="N29" t="str">
            <v>M3</v>
          </cell>
        </row>
        <row r="30">
          <cell r="L30">
            <v>2009</v>
          </cell>
          <cell r="N30" t="str">
            <v>M4</v>
          </cell>
        </row>
        <row r="31">
          <cell r="L31">
            <v>2010</v>
          </cell>
          <cell r="N31" t="str">
            <v>M5</v>
          </cell>
        </row>
        <row r="32">
          <cell r="L32">
            <v>2011</v>
          </cell>
          <cell r="N32" t="str">
            <v>M6</v>
          </cell>
        </row>
        <row r="33">
          <cell r="L33">
            <v>2012</v>
          </cell>
          <cell r="N33" t="str">
            <v>M7</v>
          </cell>
        </row>
        <row r="34">
          <cell r="L34">
            <v>2013</v>
          </cell>
          <cell r="N34" t="str">
            <v>M8</v>
          </cell>
        </row>
        <row r="35">
          <cell r="L35">
            <v>2014</v>
          </cell>
          <cell r="N35" t="str">
            <v>M9</v>
          </cell>
        </row>
        <row r="36">
          <cell r="L36">
            <v>2015</v>
          </cell>
          <cell r="N36" t="str">
            <v>M10</v>
          </cell>
        </row>
        <row r="37">
          <cell r="L37">
            <v>2016</v>
          </cell>
          <cell r="N37" t="str">
            <v>M11</v>
          </cell>
        </row>
        <row r="38">
          <cell r="L38">
            <v>2017</v>
          </cell>
          <cell r="N38" t="str">
            <v>M12</v>
          </cell>
        </row>
        <row r="39">
          <cell r="L39">
            <v>2018</v>
          </cell>
        </row>
        <row r="40">
          <cell r="L40">
            <v>2019</v>
          </cell>
        </row>
        <row r="41">
          <cell r="L41">
            <v>2020</v>
          </cell>
        </row>
      </sheetData>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 Instructions"/>
      <sheetName val="CoverPage"/>
      <sheetName val="Table 2"/>
      <sheetName val="Table 3"/>
      <sheetName val="Control"/>
      <sheetName val="Report Form"/>
    </sheetNames>
    <sheetDataSet>
      <sheetData sheetId="0"/>
      <sheetData sheetId="1"/>
      <sheetData sheetId="2"/>
      <sheetData sheetId="3"/>
      <sheetData sheetId="4">
        <row r="17">
          <cell r="C17" t="str">
            <v>Israel</v>
          </cell>
        </row>
        <row r="22">
          <cell r="L22">
            <v>2001</v>
          </cell>
          <cell r="N22" t="str">
            <v>A</v>
          </cell>
        </row>
        <row r="23">
          <cell r="L23">
            <v>2002</v>
          </cell>
          <cell r="N23" t="str">
            <v>Q1</v>
          </cell>
        </row>
        <row r="24">
          <cell r="L24">
            <v>2003</v>
          </cell>
          <cell r="N24" t="str">
            <v>Q2</v>
          </cell>
        </row>
        <row r="25">
          <cell r="L25">
            <v>2004</v>
          </cell>
          <cell r="N25" t="str">
            <v>Q3</v>
          </cell>
        </row>
        <row r="26">
          <cell r="L26">
            <v>2005</v>
          </cell>
          <cell r="N26" t="str">
            <v>Q4</v>
          </cell>
        </row>
        <row r="27">
          <cell r="L27">
            <v>2006</v>
          </cell>
          <cell r="N27" t="str">
            <v>M1</v>
          </cell>
        </row>
        <row r="28">
          <cell r="L28">
            <v>2007</v>
          </cell>
          <cell r="N28" t="str">
            <v>M2</v>
          </cell>
        </row>
        <row r="29">
          <cell r="L29">
            <v>2008</v>
          </cell>
          <cell r="N29" t="str">
            <v>M3</v>
          </cell>
        </row>
        <row r="30">
          <cell r="L30">
            <v>2009</v>
          </cell>
          <cell r="N30" t="str">
            <v>M4</v>
          </cell>
        </row>
        <row r="31">
          <cell r="L31">
            <v>2010</v>
          </cell>
          <cell r="N31" t="str">
            <v>M5</v>
          </cell>
        </row>
        <row r="32">
          <cell r="L32">
            <v>2011</v>
          </cell>
          <cell r="N32" t="str">
            <v>M6</v>
          </cell>
        </row>
        <row r="33">
          <cell r="L33">
            <v>2012</v>
          </cell>
          <cell r="N33" t="str">
            <v>M7</v>
          </cell>
        </row>
        <row r="34">
          <cell r="L34">
            <v>2013</v>
          </cell>
          <cell r="N34" t="str">
            <v>M8</v>
          </cell>
        </row>
        <row r="35">
          <cell r="L35">
            <v>2014</v>
          </cell>
          <cell r="N35" t="str">
            <v>M9</v>
          </cell>
        </row>
        <row r="36">
          <cell r="L36">
            <v>2015</v>
          </cell>
          <cell r="N36" t="str">
            <v>M10</v>
          </cell>
        </row>
        <row r="37">
          <cell r="L37">
            <v>2016</v>
          </cell>
          <cell r="N37" t="str">
            <v>M11</v>
          </cell>
        </row>
        <row r="38">
          <cell r="L38">
            <v>2017</v>
          </cell>
          <cell r="N38" t="str">
            <v>M12</v>
          </cell>
        </row>
        <row r="39">
          <cell r="L39">
            <v>2018</v>
          </cell>
        </row>
        <row r="40">
          <cell r="L40">
            <v>2019</v>
          </cell>
        </row>
        <row r="41">
          <cell r="L41">
            <v>2020</v>
          </cell>
        </row>
      </sheetData>
      <sheetData sheetId="5"/>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Black">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W246"/>
  <sheetViews>
    <sheetView showGridLines="0" tabSelected="1" topLeftCell="A187" zoomScale="107" zoomScaleNormal="107" workbookViewId="0">
      <selection activeCell="E227" sqref="E227"/>
    </sheetView>
  </sheetViews>
  <sheetFormatPr defaultColWidth="8.453125" defaultRowHeight="14.5"/>
  <cols>
    <col min="1" max="1" width="7.453125" style="2" customWidth="1"/>
    <col min="2" max="2" width="40.81640625" style="2" customWidth="1"/>
    <col min="3" max="3" width="12.453125" style="2" customWidth="1"/>
    <col min="4" max="4" width="9.453125" style="2" customWidth="1"/>
    <col min="5" max="5" width="6.453125" style="2" customWidth="1"/>
    <col min="6" max="17" width="8.453125" style="238" customWidth="1"/>
    <col min="18" max="23" width="9.453125" style="238" customWidth="1"/>
    <col min="24" max="24" width="9" style="238" bestFit="1" customWidth="1"/>
    <col min="25" max="29" width="10.453125" style="238" bestFit="1" customWidth="1"/>
    <col min="30" max="37" width="10.453125" style="239" bestFit="1" customWidth="1"/>
    <col min="38" max="38" width="8.1796875" style="239" bestFit="1" customWidth="1"/>
    <col min="39" max="39" width="10.453125" style="239" bestFit="1" customWidth="1"/>
    <col min="40" max="40" width="8.1796875" style="239" bestFit="1" customWidth="1"/>
    <col min="41" max="41" width="10.453125" style="238" bestFit="1" customWidth="1"/>
    <col min="42" max="49" width="8.1796875" style="239" bestFit="1" customWidth="1"/>
    <col min="50" max="16384" width="8.453125" style="2"/>
  </cols>
  <sheetData>
    <row r="1" spans="1:49">
      <c r="A1" s="249" t="s">
        <v>173</v>
      </c>
      <c r="B1" s="249"/>
      <c r="C1" s="249"/>
      <c r="D1" s="249"/>
      <c r="E1" s="249"/>
      <c r="F1" s="249"/>
      <c r="G1" s="249"/>
      <c r="H1" s="249"/>
      <c r="I1" s="249"/>
      <c r="J1" s="249"/>
      <c r="K1" s="249"/>
      <c r="L1" s="249"/>
      <c r="M1" s="216"/>
      <c r="N1" s="216"/>
      <c r="O1" s="216"/>
      <c r="P1" s="216"/>
      <c r="Q1" s="216"/>
      <c r="R1" s="216"/>
      <c r="S1" s="216"/>
      <c r="T1" s="216"/>
      <c r="U1" s="216"/>
      <c r="V1" s="216"/>
      <c r="W1" s="216"/>
      <c r="X1" s="216"/>
      <c r="Y1" s="216"/>
      <c r="Z1" s="216"/>
      <c r="AA1" s="216"/>
      <c r="AB1" s="216"/>
      <c r="AC1" s="216"/>
      <c r="AD1" s="217"/>
      <c r="AE1" s="217"/>
      <c r="AF1" s="217"/>
      <c r="AG1" s="217"/>
      <c r="AH1" s="217"/>
      <c r="AI1" s="217"/>
      <c r="AJ1" s="217"/>
      <c r="AK1" s="217"/>
      <c r="AL1" s="217"/>
      <c r="AM1" s="217"/>
      <c r="AN1" s="217"/>
      <c r="AO1" s="216"/>
      <c r="AP1" s="217"/>
      <c r="AQ1" s="217"/>
      <c r="AR1" s="217"/>
      <c r="AS1" s="217"/>
      <c r="AT1" s="217"/>
      <c r="AU1" s="217"/>
      <c r="AV1" s="217"/>
      <c r="AW1" s="217"/>
    </row>
    <row r="2" spans="1:49">
      <c r="A2" s="17" t="s">
        <v>38</v>
      </c>
      <c r="B2" s="17"/>
      <c r="C2" s="250" t="s">
        <v>169</v>
      </c>
      <c r="D2" s="250"/>
      <c r="E2" s="38"/>
      <c r="F2" s="218"/>
      <c r="G2" s="218"/>
      <c r="H2" s="218"/>
      <c r="I2" s="218"/>
      <c r="J2" s="218"/>
      <c r="K2" s="218"/>
      <c r="L2" s="218"/>
      <c r="M2" s="218"/>
      <c r="N2" s="218"/>
      <c r="O2" s="218"/>
      <c r="P2" s="218"/>
      <c r="Q2" s="218"/>
      <c r="R2" s="218"/>
      <c r="S2" s="218"/>
      <c r="T2" s="218"/>
      <c r="U2" s="218"/>
      <c r="V2" s="218"/>
      <c r="W2" s="218"/>
      <c r="X2" s="218"/>
      <c r="Y2" s="218"/>
      <c r="Z2" s="218"/>
      <c r="AA2" s="218"/>
      <c r="AB2" s="218"/>
      <c r="AC2" s="218"/>
      <c r="AD2" s="219"/>
      <c r="AE2" s="219"/>
      <c r="AF2" s="219"/>
      <c r="AG2" s="219"/>
      <c r="AH2" s="219"/>
      <c r="AI2" s="219"/>
      <c r="AJ2" s="219"/>
      <c r="AK2" s="219"/>
      <c r="AL2" s="219"/>
      <c r="AM2" s="219"/>
      <c r="AN2" s="219"/>
      <c r="AO2" s="220"/>
      <c r="AP2" s="219"/>
      <c r="AQ2" s="219"/>
      <c r="AR2" s="219"/>
      <c r="AS2" s="219"/>
      <c r="AT2" s="219"/>
      <c r="AU2" s="219"/>
      <c r="AV2" s="219"/>
      <c r="AW2" s="219"/>
    </row>
    <row r="3" spans="1:49">
      <c r="A3" s="17" t="s">
        <v>97</v>
      </c>
      <c r="B3" s="17"/>
      <c r="C3" s="38" t="s">
        <v>183</v>
      </c>
      <c r="D3" s="99" t="s">
        <v>91</v>
      </c>
      <c r="E3" s="39"/>
      <c r="F3" s="40" t="s">
        <v>182</v>
      </c>
      <c r="G3" s="250" t="s">
        <v>607</v>
      </c>
      <c r="H3" s="250"/>
      <c r="I3" s="40"/>
      <c r="J3" s="40"/>
      <c r="K3" s="40"/>
      <c r="L3" s="40"/>
      <c r="M3" s="40"/>
      <c r="N3" s="40"/>
      <c r="O3" s="40"/>
      <c r="P3" s="40"/>
      <c r="Q3" s="40"/>
      <c r="R3" s="40"/>
      <c r="S3" s="40"/>
      <c r="T3" s="40"/>
      <c r="U3" s="40"/>
      <c r="V3" s="40"/>
      <c r="W3" s="40"/>
      <c r="X3" s="40"/>
      <c r="Y3" s="40"/>
      <c r="Z3" s="40"/>
      <c r="AA3" s="40"/>
      <c r="AB3" s="40"/>
      <c r="AC3" s="40"/>
      <c r="AD3" s="221"/>
      <c r="AE3" s="221"/>
      <c r="AF3" s="221"/>
      <c r="AG3" s="221"/>
      <c r="AH3" s="221"/>
      <c r="AI3" s="221"/>
      <c r="AJ3" s="221"/>
      <c r="AK3" s="221"/>
      <c r="AL3" s="221"/>
      <c r="AM3" s="221"/>
      <c r="AN3" s="221"/>
      <c r="AO3" s="222"/>
      <c r="AP3" s="221"/>
      <c r="AQ3" s="221"/>
      <c r="AR3" s="221"/>
      <c r="AS3" s="221"/>
      <c r="AT3" s="221"/>
      <c r="AU3" s="221"/>
      <c r="AV3" s="221"/>
      <c r="AW3" s="221"/>
    </row>
    <row r="4" spans="1:49" ht="15" thickBot="1">
      <c r="A4" s="251" t="s">
        <v>98</v>
      </c>
      <c r="B4" s="251"/>
      <c r="C4" s="251"/>
      <c r="D4" s="251"/>
      <c r="E4" s="251"/>
      <c r="F4" s="251"/>
      <c r="G4" s="251"/>
      <c r="H4" s="251"/>
      <c r="I4" s="251"/>
      <c r="J4" s="251"/>
      <c r="K4" s="251"/>
      <c r="L4" s="251"/>
      <c r="M4" s="223"/>
      <c r="N4" s="223"/>
      <c r="O4" s="223"/>
      <c r="P4" s="223"/>
      <c r="Q4" s="223"/>
      <c r="R4" s="223"/>
      <c r="S4" s="223"/>
      <c r="T4" s="223"/>
      <c r="U4" s="223"/>
      <c r="V4" s="223"/>
      <c r="W4" s="223"/>
      <c r="X4" s="223"/>
      <c r="Y4" s="223"/>
      <c r="Z4" s="223"/>
      <c r="AA4" s="223"/>
      <c r="AB4" s="223"/>
      <c r="AC4" s="223"/>
      <c r="AD4" s="224"/>
      <c r="AE4" s="224"/>
      <c r="AF4" s="224"/>
      <c r="AG4" s="224"/>
      <c r="AH4" s="224"/>
      <c r="AI4" s="224"/>
      <c r="AJ4" s="224"/>
      <c r="AK4" s="224"/>
      <c r="AL4" s="224"/>
      <c r="AM4" s="224"/>
      <c r="AN4" s="224"/>
      <c r="AO4" s="225"/>
      <c r="AP4" s="224"/>
      <c r="AQ4" s="224"/>
      <c r="AR4" s="224"/>
      <c r="AS4" s="224"/>
      <c r="AT4" s="224"/>
      <c r="AU4" s="224"/>
      <c r="AV4" s="224"/>
      <c r="AW4" s="224"/>
    </row>
    <row r="5" spans="1:49">
      <c r="A5" s="27" t="s">
        <v>34</v>
      </c>
      <c r="B5" s="97" t="s">
        <v>35</v>
      </c>
      <c r="C5" s="36" t="s">
        <v>37</v>
      </c>
      <c r="D5" s="36" t="s">
        <v>0</v>
      </c>
      <c r="E5" s="36" t="s">
        <v>1</v>
      </c>
      <c r="F5" s="64" t="s">
        <v>91</v>
      </c>
      <c r="G5" s="64" t="s">
        <v>141</v>
      </c>
      <c r="H5" s="64" t="s">
        <v>142</v>
      </c>
      <c r="I5" s="64" t="s">
        <v>143</v>
      </c>
      <c r="J5" s="64" t="s">
        <v>144</v>
      </c>
      <c r="K5" s="64" t="s">
        <v>186</v>
      </c>
      <c r="L5" s="64" t="s">
        <v>187</v>
      </c>
      <c r="M5" s="64" t="s">
        <v>210</v>
      </c>
      <c r="N5" s="64" t="s">
        <v>211</v>
      </c>
      <c r="O5" s="64" t="s">
        <v>223</v>
      </c>
      <c r="P5" s="64" t="s">
        <v>224</v>
      </c>
      <c r="Q5" s="64" t="s">
        <v>261</v>
      </c>
      <c r="R5" s="64" t="s">
        <v>267</v>
      </c>
      <c r="S5" s="64" t="s">
        <v>268</v>
      </c>
      <c r="T5" s="64" t="s">
        <v>269</v>
      </c>
      <c r="U5" s="64" t="s">
        <v>270</v>
      </c>
      <c r="V5" s="64" t="s">
        <v>271</v>
      </c>
      <c r="W5" s="64" t="s">
        <v>272</v>
      </c>
      <c r="X5" s="64" t="s">
        <v>428</v>
      </c>
      <c r="Y5" s="64" t="s">
        <v>432</v>
      </c>
      <c r="Z5" s="64" t="s">
        <v>440</v>
      </c>
      <c r="AA5" s="64" t="s">
        <v>443</v>
      </c>
      <c r="AB5" s="64" t="s">
        <v>447</v>
      </c>
      <c r="AC5" s="64" t="s">
        <v>493</v>
      </c>
      <c r="AD5" s="64" t="s">
        <v>517</v>
      </c>
      <c r="AE5" s="64" t="s">
        <v>518</v>
      </c>
      <c r="AF5" s="64" t="s">
        <v>519</v>
      </c>
      <c r="AG5" s="64" t="s">
        <v>522</v>
      </c>
      <c r="AH5" s="64" t="s">
        <v>523</v>
      </c>
      <c r="AI5" s="64" t="s">
        <v>524</v>
      </c>
      <c r="AJ5" s="64" t="s">
        <v>527</v>
      </c>
      <c r="AK5" s="64" t="s">
        <v>528</v>
      </c>
      <c r="AL5" s="64" t="s">
        <v>530</v>
      </c>
      <c r="AM5" s="64" t="s">
        <v>531</v>
      </c>
      <c r="AN5" s="64" t="s">
        <v>532</v>
      </c>
      <c r="AO5" s="153" t="s">
        <v>533</v>
      </c>
      <c r="AP5" s="153" t="s">
        <v>534</v>
      </c>
      <c r="AQ5" s="153" t="s">
        <v>538</v>
      </c>
      <c r="AR5" s="153" t="s">
        <v>553</v>
      </c>
      <c r="AS5" s="153" t="s">
        <v>571</v>
      </c>
      <c r="AT5" s="153" t="s">
        <v>572</v>
      </c>
      <c r="AU5" s="153" t="s">
        <v>578</v>
      </c>
      <c r="AV5" s="153" t="s">
        <v>604</v>
      </c>
      <c r="AW5" s="153" t="s">
        <v>607</v>
      </c>
    </row>
    <row r="6" spans="1:49">
      <c r="A6" s="17" t="s">
        <v>190</v>
      </c>
      <c r="B6" s="17"/>
      <c r="C6" s="250"/>
      <c r="D6" s="252"/>
      <c r="E6" s="39"/>
      <c r="F6" s="79">
        <v>12189</v>
      </c>
      <c r="G6" s="79">
        <v>11404</v>
      </c>
      <c r="H6" s="79">
        <v>11969</v>
      </c>
      <c r="I6" s="79">
        <v>12212</v>
      </c>
      <c r="J6" s="79">
        <v>12440</v>
      </c>
      <c r="K6" s="79">
        <v>13084</v>
      </c>
      <c r="L6" s="79">
        <v>13332</v>
      </c>
      <c r="M6" s="79">
        <v>14657</v>
      </c>
      <c r="N6" s="79">
        <v>13795</v>
      </c>
      <c r="O6" s="79">
        <v>13276</v>
      </c>
      <c r="P6" s="79">
        <v>13180</v>
      </c>
      <c r="Q6" s="79">
        <v>12998</v>
      </c>
      <c r="R6" s="79">
        <v>13582</v>
      </c>
      <c r="S6" s="79">
        <v>13321</v>
      </c>
      <c r="T6" s="79">
        <v>13319</v>
      </c>
      <c r="U6" s="79">
        <v>13472</v>
      </c>
      <c r="V6" s="79">
        <v>13567</v>
      </c>
      <c r="W6" s="79">
        <v>13767</v>
      </c>
      <c r="X6" s="79">
        <v>14330</v>
      </c>
      <c r="Y6" s="79">
        <v>14902</v>
      </c>
      <c r="Z6" s="79">
        <v>14380</v>
      </c>
      <c r="AA6" s="79">
        <v>14272</v>
      </c>
      <c r="AB6" s="79">
        <v>14127</v>
      </c>
      <c r="AC6" s="79">
        <v>14195</v>
      </c>
      <c r="AD6" s="79">
        <v>13901</v>
      </c>
      <c r="AE6" s="79">
        <v>16367</v>
      </c>
      <c r="AF6" s="79">
        <v>14302</v>
      </c>
      <c r="AG6" s="79">
        <v>14918</v>
      </c>
      <c r="AH6" s="79"/>
      <c r="AI6" s="79">
        <v>14572</v>
      </c>
      <c r="AJ6" s="79">
        <v>14496</v>
      </c>
      <c r="AK6" s="79">
        <v>14307.005000000001</v>
      </c>
      <c r="AL6" s="79">
        <v>14269.005000000001</v>
      </c>
      <c r="AM6" s="79">
        <v>14349.005000000001</v>
      </c>
      <c r="AN6" s="79">
        <v>14848</v>
      </c>
      <c r="AO6" s="79">
        <v>15247</v>
      </c>
      <c r="AP6" s="79">
        <v>15731</v>
      </c>
      <c r="AQ6" s="79">
        <v>15062</v>
      </c>
      <c r="AR6" s="79"/>
      <c r="AS6" s="79"/>
      <c r="AT6" s="79"/>
      <c r="AU6" s="79"/>
      <c r="AV6" s="79"/>
      <c r="AW6" s="79"/>
    </row>
    <row r="7" spans="1:49" s="47" customFormat="1">
      <c r="A7" s="48" t="s">
        <v>9</v>
      </c>
      <c r="B7" s="19"/>
      <c r="C7" s="34"/>
      <c r="D7" s="35"/>
      <c r="E7" s="35"/>
      <c r="F7" s="73"/>
      <c r="G7" s="73"/>
      <c r="H7" s="73"/>
      <c r="I7" s="73"/>
      <c r="J7" s="73"/>
      <c r="K7" s="73"/>
      <c r="L7" s="73"/>
      <c r="M7" s="73"/>
      <c r="N7" s="73"/>
      <c r="O7" s="73"/>
      <c r="P7" s="73"/>
      <c r="Q7" s="73"/>
      <c r="R7" s="73"/>
      <c r="S7" s="73"/>
      <c r="T7" s="73"/>
      <c r="U7" s="73"/>
      <c r="V7" s="73"/>
      <c r="W7" s="73"/>
      <c r="X7" s="73"/>
      <c r="Y7" s="73"/>
      <c r="Z7" s="73"/>
      <c r="AA7" s="73"/>
      <c r="AB7" s="73"/>
      <c r="AC7" s="73"/>
      <c r="AD7" s="134"/>
      <c r="AE7" s="134"/>
      <c r="AF7" s="134"/>
      <c r="AG7" s="134"/>
      <c r="AH7" s="134"/>
      <c r="AI7" s="134"/>
      <c r="AJ7" s="134"/>
      <c r="AK7" s="134"/>
      <c r="AL7" s="134"/>
      <c r="AM7" s="134"/>
      <c r="AN7" s="134"/>
      <c r="AO7" s="160"/>
      <c r="AP7" s="160"/>
      <c r="AQ7" s="160"/>
      <c r="AR7" s="160"/>
      <c r="AS7" s="160"/>
      <c r="AT7" s="160"/>
      <c r="AU7" s="160"/>
      <c r="AV7" s="160"/>
      <c r="AW7" s="160"/>
    </row>
    <row r="8" spans="1:49">
      <c r="A8" s="96" t="s">
        <v>44</v>
      </c>
      <c r="B8" s="96" t="s">
        <v>40</v>
      </c>
      <c r="C8" s="5"/>
      <c r="D8" s="6"/>
      <c r="E8" s="1"/>
      <c r="F8" s="50" t="s">
        <v>197</v>
      </c>
      <c r="G8" s="50" t="s">
        <v>197</v>
      </c>
      <c r="H8" s="50" t="s">
        <v>197</v>
      </c>
      <c r="I8" s="50" t="s">
        <v>197</v>
      </c>
      <c r="J8" s="50" t="s">
        <v>197</v>
      </c>
      <c r="K8" s="50" t="s">
        <v>197</v>
      </c>
      <c r="L8" s="50" t="s">
        <v>197</v>
      </c>
      <c r="M8" s="50" t="s">
        <v>197</v>
      </c>
      <c r="N8" s="50" t="s">
        <v>197</v>
      </c>
      <c r="O8" s="50" t="s">
        <v>197</v>
      </c>
      <c r="P8" s="50" t="s">
        <v>197</v>
      </c>
      <c r="Q8" s="50" t="s">
        <v>197</v>
      </c>
      <c r="R8" s="50" t="s">
        <v>197</v>
      </c>
      <c r="S8" s="50" t="s">
        <v>197</v>
      </c>
      <c r="T8" s="50" t="s">
        <v>197</v>
      </c>
      <c r="U8" s="50" t="s">
        <v>197</v>
      </c>
      <c r="V8" s="50" t="s">
        <v>197</v>
      </c>
      <c r="W8" s="50" t="s">
        <v>197</v>
      </c>
      <c r="X8" s="50" t="s">
        <v>197</v>
      </c>
      <c r="Y8" s="50" t="s">
        <v>197</v>
      </c>
      <c r="Z8" s="50" t="s">
        <v>197</v>
      </c>
      <c r="AA8" s="50" t="s">
        <v>197</v>
      </c>
      <c r="AB8" s="50" t="s">
        <v>197</v>
      </c>
      <c r="AC8" s="50" t="s">
        <v>197</v>
      </c>
      <c r="AD8" s="50" t="s">
        <v>197</v>
      </c>
      <c r="AE8" s="50" t="s">
        <v>197</v>
      </c>
      <c r="AF8" s="50" t="s">
        <v>197</v>
      </c>
      <c r="AG8" s="50" t="s">
        <v>197</v>
      </c>
      <c r="AH8" s="50" t="s">
        <v>197</v>
      </c>
      <c r="AI8" s="50" t="s">
        <v>197</v>
      </c>
      <c r="AJ8" s="50" t="s">
        <v>197</v>
      </c>
      <c r="AK8" s="50" t="s">
        <v>197</v>
      </c>
      <c r="AL8" s="50" t="s">
        <v>197</v>
      </c>
      <c r="AM8" s="50" t="s">
        <v>197</v>
      </c>
      <c r="AN8" s="50" t="s">
        <v>197</v>
      </c>
      <c r="AO8" s="154" t="s">
        <v>197</v>
      </c>
      <c r="AP8" s="154" t="s">
        <v>197</v>
      </c>
      <c r="AQ8" s="154" t="s">
        <v>197</v>
      </c>
      <c r="AR8" s="154" t="s">
        <v>197</v>
      </c>
      <c r="AS8" s="154" t="s">
        <v>197</v>
      </c>
      <c r="AT8" s="154" t="s">
        <v>197</v>
      </c>
      <c r="AU8" s="154" t="s">
        <v>197</v>
      </c>
      <c r="AV8" s="154" t="s">
        <v>197</v>
      </c>
      <c r="AW8" s="154" t="s">
        <v>197</v>
      </c>
    </row>
    <row r="9" spans="1:49">
      <c r="A9" s="20"/>
      <c r="B9" s="20" t="s">
        <v>13</v>
      </c>
      <c r="C9" s="7"/>
      <c r="D9" s="8"/>
      <c r="E9" s="8"/>
      <c r="F9" s="51" t="s">
        <v>197</v>
      </c>
      <c r="G9" s="51" t="s">
        <v>197</v>
      </c>
      <c r="H9" s="51" t="s">
        <v>197</v>
      </c>
      <c r="I9" s="51" t="s">
        <v>197</v>
      </c>
      <c r="J9" s="51" t="s">
        <v>197</v>
      </c>
      <c r="K9" s="51" t="s">
        <v>197</v>
      </c>
      <c r="L9" s="51" t="s">
        <v>197</v>
      </c>
      <c r="M9" s="51" t="s">
        <v>197</v>
      </c>
      <c r="N9" s="51" t="s">
        <v>197</v>
      </c>
      <c r="O9" s="51" t="s">
        <v>197</v>
      </c>
      <c r="P9" s="51" t="s">
        <v>197</v>
      </c>
      <c r="Q9" s="51" t="s">
        <v>197</v>
      </c>
      <c r="R9" s="51" t="s">
        <v>197</v>
      </c>
      <c r="S9" s="51" t="s">
        <v>197</v>
      </c>
      <c r="T9" s="51" t="s">
        <v>197</v>
      </c>
      <c r="U9" s="51" t="s">
        <v>197</v>
      </c>
      <c r="V9" s="51" t="s">
        <v>197</v>
      </c>
      <c r="W9" s="51" t="s">
        <v>197</v>
      </c>
      <c r="X9" s="51" t="s">
        <v>197</v>
      </c>
      <c r="Y9" s="51" t="s">
        <v>197</v>
      </c>
      <c r="Z9" s="51" t="s">
        <v>197</v>
      </c>
      <c r="AA9" s="51" t="s">
        <v>197</v>
      </c>
      <c r="AB9" s="51" t="s">
        <v>197</v>
      </c>
      <c r="AC9" s="51" t="s">
        <v>197</v>
      </c>
      <c r="AD9" s="51" t="s">
        <v>197</v>
      </c>
      <c r="AE9" s="51" t="s">
        <v>197</v>
      </c>
      <c r="AF9" s="51" t="s">
        <v>197</v>
      </c>
      <c r="AG9" s="51" t="s">
        <v>197</v>
      </c>
      <c r="AH9" s="51" t="s">
        <v>197</v>
      </c>
      <c r="AI9" s="51" t="s">
        <v>197</v>
      </c>
      <c r="AJ9" s="51" t="s">
        <v>197</v>
      </c>
      <c r="AK9" s="51" t="s">
        <v>197</v>
      </c>
      <c r="AL9" s="51" t="s">
        <v>197</v>
      </c>
      <c r="AM9" s="51" t="s">
        <v>197</v>
      </c>
      <c r="AN9" s="51" t="s">
        <v>197</v>
      </c>
      <c r="AO9" s="116" t="s">
        <v>197</v>
      </c>
      <c r="AP9" s="116" t="s">
        <v>197</v>
      </c>
      <c r="AQ9" s="116" t="s">
        <v>197</v>
      </c>
      <c r="AR9" s="116" t="s">
        <v>197</v>
      </c>
      <c r="AS9" s="116" t="s">
        <v>197</v>
      </c>
      <c r="AT9" s="116" t="s">
        <v>197</v>
      </c>
      <c r="AU9" s="116" t="s">
        <v>197</v>
      </c>
      <c r="AV9" s="116" t="s">
        <v>197</v>
      </c>
      <c r="AW9" s="116" t="s">
        <v>197</v>
      </c>
    </row>
    <row r="10" spans="1:49">
      <c r="A10" s="20"/>
      <c r="B10" s="20" t="s">
        <v>10</v>
      </c>
      <c r="C10" s="7"/>
      <c r="D10" s="8"/>
      <c r="E10" s="8"/>
      <c r="F10" s="51" t="s">
        <v>197</v>
      </c>
      <c r="G10" s="51" t="s">
        <v>197</v>
      </c>
      <c r="H10" s="51" t="s">
        <v>197</v>
      </c>
      <c r="I10" s="51" t="s">
        <v>197</v>
      </c>
      <c r="J10" s="51" t="s">
        <v>197</v>
      </c>
      <c r="K10" s="51" t="s">
        <v>197</v>
      </c>
      <c r="L10" s="51" t="s">
        <v>197</v>
      </c>
      <c r="M10" s="51" t="s">
        <v>197</v>
      </c>
      <c r="N10" s="51" t="s">
        <v>197</v>
      </c>
      <c r="O10" s="51" t="s">
        <v>197</v>
      </c>
      <c r="P10" s="51" t="s">
        <v>197</v>
      </c>
      <c r="Q10" s="51" t="s">
        <v>197</v>
      </c>
      <c r="R10" s="51" t="s">
        <v>197</v>
      </c>
      <c r="S10" s="51" t="s">
        <v>197</v>
      </c>
      <c r="T10" s="51" t="s">
        <v>197</v>
      </c>
      <c r="U10" s="51" t="s">
        <v>197</v>
      </c>
      <c r="V10" s="51" t="s">
        <v>197</v>
      </c>
      <c r="W10" s="51" t="s">
        <v>197</v>
      </c>
      <c r="X10" s="51" t="s">
        <v>197</v>
      </c>
      <c r="Y10" s="51" t="s">
        <v>197</v>
      </c>
      <c r="Z10" s="51" t="s">
        <v>197</v>
      </c>
      <c r="AA10" s="51" t="s">
        <v>197</v>
      </c>
      <c r="AB10" s="51" t="s">
        <v>197</v>
      </c>
      <c r="AC10" s="51" t="s">
        <v>197</v>
      </c>
      <c r="AD10" s="51" t="s">
        <v>197</v>
      </c>
      <c r="AE10" s="51" t="s">
        <v>197</v>
      </c>
      <c r="AF10" s="51" t="s">
        <v>197</v>
      </c>
      <c r="AG10" s="51" t="s">
        <v>197</v>
      </c>
      <c r="AH10" s="51" t="s">
        <v>197</v>
      </c>
      <c r="AI10" s="51" t="s">
        <v>197</v>
      </c>
      <c r="AJ10" s="51" t="s">
        <v>197</v>
      </c>
      <c r="AK10" s="51" t="s">
        <v>197</v>
      </c>
      <c r="AL10" s="51" t="s">
        <v>197</v>
      </c>
      <c r="AM10" s="51" t="s">
        <v>197</v>
      </c>
      <c r="AN10" s="51" t="s">
        <v>197</v>
      </c>
      <c r="AO10" s="116" t="s">
        <v>197</v>
      </c>
      <c r="AP10" s="116" t="s">
        <v>197</v>
      </c>
      <c r="AQ10" s="116" t="s">
        <v>197</v>
      </c>
      <c r="AR10" s="116" t="s">
        <v>197</v>
      </c>
      <c r="AS10" s="116" t="s">
        <v>197</v>
      </c>
      <c r="AT10" s="116" t="s">
        <v>197</v>
      </c>
      <c r="AU10" s="116" t="s">
        <v>197</v>
      </c>
      <c r="AV10" s="116" t="s">
        <v>197</v>
      </c>
      <c r="AW10" s="116" t="s">
        <v>197</v>
      </c>
    </row>
    <row r="11" spans="1:49">
      <c r="A11" s="96" t="s">
        <v>41</v>
      </c>
      <c r="B11" s="96" t="s">
        <v>42</v>
      </c>
      <c r="C11" s="5"/>
      <c r="D11" s="6"/>
      <c r="E11" s="1"/>
      <c r="F11" s="50" t="s">
        <v>197</v>
      </c>
      <c r="G11" s="50" t="s">
        <v>197</v>
      </c>
      <c r="H11" s="50" t="s">
        <v>197</v>
      </c>
      <c r="I11" s="50" t="s">
        <v>197</v>
      </c>
      <c r="J11" s="50" t="s">
        <v>197</v>
      </c>
      <c r="K11" s="50" t="s">
        <v>197</v>
      </c>
      <c r="L11" s="50" t="s">
        <v>197</v>
      </c>
      <c r="M11" s="50" t="s">
        <v>197</v>
      </c>
      <c r="N11" s="50" t="s">
        <v>197</v>
      </c>
      <c r="O11" s="50" t="s">
        <v>197</v>
      </c>
      <c r="P11" s="50" t="s">
        <v>197</v>
      </c>
      <c r="Q11" s="50" t="s">
        <v>197</v>
      </c>
      <c r="R11" s="50" t="s">
        <v>197</v>
      </c>
      <c r="S11" s="50" t="s">
        <v>197</v>
      </c>
      <c r="T11" s="50" t="s">
        <v>197</v>
      </c>
      <c r="U11" s="50" t="s">
        <v>197</v>
      </c>
      <c r="V11" s="50" t="s">
        <v>197</v>
      </c>
      <c r="W11" s="50" t="s">
        <v>197</v>
      </c>
      <c r="X11" s="50" t="s">
        <v>197</v>
      </c>
      <c r="Y11" s="50" t="s">
        <v>197</v>
      </c>
      <c r="Z11" s="50" t="s">
        <v>197</v>
      </c>
      <c r="AA11" s="50" t="s">
        <v>197</v>
      </c>
      <c r="AB11" s="50" t="s">
        <v>197</v>
      </c>
      <c r="AC11" s="50" t="s">
        <v>197</v>
      </c>
      <c r="AD11" s="50" t="s">
        <v>197</v>
      </c>
      <c r="AE11" s="50" t="s">
        <v>197</v>
      </c>
      <c r="AF11" s="50" t="s">
        <v>197</v>
      </c>
      <c r="AG11" s="50" t="s">
        <v>197</v>
      </c>
      <c r="AH11" s="50" t="s">
        <v>197</v>
      </c>
      <c r="AI11" s="50" t="s">
        <v>197</v>
      </c>
      <c r="AJ11" s="50" t="s">
        <v>197</v>
      </c>
      <c r="AK11" s="50" t="s">
        <v>197</v>
      </c>
      <c r="AL11" s="50" t="s">
        <v>197</v>
      </c>
      <c r="AM11" s="50" t="s">
        <v>197</v>
      </c>
      <c r="AN11" s="50" t="s">
        <v>197</v>
      </c>
      <c r="AO11" s="154" t="s">
        <v>197</v>
      </c>
      <c r="AP11" s="154" t="s">
        <v>197</v>
      </c>
      <c r="AQ11" s="154" t="s">
        <v>197</v>
      </c>
      <c r="AR11" s="154" t="s">
        <v>197</v>
      </c>
      <c r="AS11" s="154" t="s">
        <v>197</v>
      </c>
      <c r="AT11" s="154" t="s">
        <v>197</v>
      </c>
      <c r="AU11" s="154" t="s">
        <v>197</v>
      </c>
      <c r="AV11" s="154" t="s">
        <v>197</v>
      </c>
      <c r="AW11" s="154" t="s">
        <v>197</v>
      </c>
    </row>
    <row r="12" spans="1:49">
      <c r="A12" s="20"/>
      <c r="B12" s="20" t="s">
        <v>14</v>
      </c>
      <c r="C12" s="7"/>
      <c r="D12" s="8"/>
      <c r="E12" s="8"/>
      <c r="F12" s="51" t="s">
        <v>197</v>
      </c>
      <c r="G12" s="51" t="s">
        <v>197</v>
      </c>
      <c r="H12" s="51" t="s">
        <v>197</v>
      </c>
      <c r="I12" s="51" t="s">
        <v>197</v>
      </c>
      <c r="J12" s="51" t="s">
        <v>197</v>
      </c>
      <c r="K12" s="51" t="s">
        <v>197</v>
      </c>
      <c r="L12" s="51" t="s">
        <v>197</v>
      </c>
      <c r="M12" s="51" t="s">
        <v>197</v>
      </c>
      <c r="N12" s="51" t="s">
        <v>197</v>
      </c>
      <c r="O12" s="51" t="s">
        <v>197</v>
      </c>
      <c r="P12" s="51" t="s">
        <v>197</v>
      </c>
      <c r="Q12" s="51" t="s">
        <v>197</v>
      </c>
      <c r="R12" s="51" t="s">
        <v>197</v>
      </c>
      <c r="S12" s="51" t="s">
        <v>197</v>
      </c>
      <c r="T12" s="51" t="s">
        <v>197</v>
      </c>
      <c r="U12" s="51" t="s">
        <v>197</v>
      </c>
      <c r="V12" s="51" t="s">
        <v>197</v>
      </c>
      <c r="W12" s="51" t="s">
        <v>197</v>
      </c>
      <c r="X12" s="51" t="s">
        <v>197</v>
      </c>
      <c r="Y12" s="51" t="s">
        <v>197</v>
      </c>
      <c r="Z12" s="51" t="s">
        <v>197</v>
      </c>
      <c r="AA12" s="51" t="s">
        <v>197</v>
      </c>
      <c r="AB12" s="51" t="s">
        <v>197</v>
      </c>
      <c r="AC12" s="51" t="s">
        <v>197</v>
      </c>
      <c r="AD12" s="51" t="s">
        <v>197</v>
      </c>
      <c r="AE12" s="51" t="s">
        <v>197</v>
      </c>
      <c r="AF12" s="51" t="s">
        <v>197</v>
      </c>
      <c r="AG12" s="51" t="s">
        <v>197</v>
      </c>
      <c r="AH12" s="51" t="s">
        <v>197</v>
      </c>
      <c r="AI12" s="51" t="s">
        <v>197</v>
      </c>
      <c r="AJ12" s="51" t="s">
        <v>197</v>
      </c>
      <c r="AK12" s="51" t="s">
        <v>197</v>
      </c>
      <c r="AL12" s="51" t="s">
        <v>197</v>
      </c>
      <c r="AM12" s="51" t="s">
        <v>197</v>
      </c>
      <c r="AN12" s="51" t="s">
        <v>197</v>
      </c>
      <c r="AO12" s="116" t="s">
        <v>197</v>
      </c>
      <c r="AP12" s="116" t="s">
        <v>197</v>
      </c>
      <c r="AQ12" s="116" t="s">
        <v>197</v>
      </c>
      <c r="AR12" s="116" t="s">
        <v>197</v>
      </c>
      <c r="AS12" s="116" t="s">
        <v>197</v>
      </c>
      <c r="AT12" s="116" t="s">
        <v>197</v>
      </c>
      <c r="AU12" s="116" t="s">
        <v>197</v>
      </c>
      <c r="AV12" s="116" t="s">
        <v>197</v>
      </c>
      <c r="AW12" s="116" t="s">
        <v>197</v>
      </c>
    </row>
    <row r="13" spans="1:49">
      <c r="A13" s="20"/>
      <c r="B13" s="20" t="s">
        <v>11</v>
      </c>
      <c r="C13" s="7"/>
      <c r="D13" s="8"/>
      <c r="E13" s="8"/>
      <c r="F13" s="51" t="s">
        <v>197</v>
      </c>
      <c r="G13" s="51" t="s">
        <v>197</v>
      </c>
      <c r="H13" s="51" t="s">
        <v>197</v>
      </c>
      <c r="I13" s="51" t="s">
        <v>197</v>
      </c>
      <c r="J13" s="51" t="s">
        <v>197</v>
      </c>
      <c r="K13" s="51" t="s">
        <v>197</v>
      </c>
      <c r="L13" s="51" t="s">
        <v>197</v>
      </c>
      <c r="M13" s="51" t="s">
        <v>197</v>
      </c>
      <c r="N13" s="51" t="s">
        <v>197</v>
      </c>
      <c r="O13" s="51" t="s">
        <v>197</v>
      </c>
      <c r="P13" s="51" t="s">
        <v>197</v>
      </c>
      <c r="Q13" s="51" t="s">
        <v>197</v>
      </c>
      <c r="R13" s="51" t="s">
        <v>197</v>
      </c>
      <c r="S13" s="51" t="s">
        <v>197</v>
      </c>
      <c r="T13" s="51" t="s">
        <v>197</v>
      </c>
      <c r="U13" s="51" t="s">
        <v>197</v>
      </c>
      <c r="V13" s="51" t="s">
        <v>197</v>
      </c>
      <c r="W13" s="51" t="s">
        <v>197</v>
      </c>
      <c r="X13" s="51" t="s">
        <v>197</v>
      </c>
      <c r="Y13" s="51" t="s">
        <v>197</v>
      </c>
      <c r="Z13" s="51" t="s">
        <v>197</v>
      </c>
      <c r="AA13" s="51" t="s">
        <v>197</v>
      </c>
      <c r="AB13" s="51" t="s">
        <v>197</v>
      </c>
      <c r="AC13" s="51" t="s">
        <v>197</v>
      </c>
      <c r="AD13" s="51" t="s">
        <v>197</v>
      </c>
      <c r="AE13" s="51" t="s">
        <v>197</v>
      </c>
      <c r="AF13" s="51" t="s">
        <v>197</v>
      </c>
      <c r="AG13" s="51" t="s">
        <v>197</v>
      </c>
      <c r="AH13" s="51" t="s">
        <v>197</v>
      </c>
      <c r="AI13" s="51" t="s">
        <v>197</v>
      </c>
      <c r="AJ13" s="51" t="s">
        <v>197</v>
      </c>
      <c r="AK13" s="51" t="s">
        <v>197</v>
      </c>
      <c r="AL13" s="51" t="s">
        <v>197</v>
      </c>
      <c r="AM13" s="51" t="s">
        <v>197</v>
      </c>
      <c r="AN13" s="51" t="s">
        <v>197</v>
      </c>
      <c r="AO13" s="116" t="s">
        <v>197</v>
      </c>
      <c r="AP13" s="116" t="s">
        <v>197</v>
      </c>
      <c r="AQ13" s="116" t="s">
        <v>197</v>
      </c>
      <c r="AR13" s="116" t="s">
        <v>197</v>
      </c>
      <c r="AS13" s="116" t="s">
        <v>197</v>
      </c>
      <c r="AT13" s="116" t="s">
        <v>197</v>
      </c>
      <c r="AU13" s="116" t="s">
        <v>197</v>
      </c>
      <c r="AV13" s="116" t="s">
        <v>197</v>
      </c>
      <c r="AW13" s="116" t="s">
        <v>197</v>
      </c>
    </row>
    <row r="14" spans="1:49">
      <c r="A14" s="96" t="s">
        <v>43</v>
      </c>
      <c r="B14" s="96" t="s">
        <v>199</v>
      </c>
      <c r="C14" s="6"/>
      <c r="D14" s="6"/>
      <c r="E14" s="1"/>
      <c r="F14" s="50" t="s">
        <v>197</v>
      </c>
      <c r="G14" s="50" t="s">
        <v>197</v>
      </c>
      <c r="H14" s="50" t="s">
        <v>197</v>
      </c>
      <c r="I14" s="50" t="s">
        <v>197</v>
      </c>
      <c r="J14" s="50" t="s">
        <v>197</v>
      </c>
      <c r="K14" s="50" t="s">
        <v>197</v>
      </c>
      <c r="L14" s="50" t="s">
        <v>197</v>
      </c>
      <c r="M14" s="50" t="s">
        <v>197</v>
      </c>
      <c r="N14" s="50" t="s">
        <v>197</v>
      </c>
      <c r="O14" s="50" t="s">
        <v>197</v>
      </c>
      <c r="P14" s="50" t="s">
        <v>197</v>
      </c>
      <c r="Q14" s="50" t="s">
        <v>197</v>
      </c>
      <c r="R14" s="50" t="s">
        <v>197</v>
      </c>
      <c r="S14" s="50" t="s">
        <v>197</v>
      </c>
      <c r="T14" s="50" t="s">
        <v>197</v>
      </c>
      <c r="U14" s="50" t="s">
        <v>197</v>
      </c>
      <c r="V14" s="50" t="s">
        <v>197</v>
      </c>
      <c r="W14" s="50" t="s">
        <v>197</v>
      </c>
      <c r="X14" s="50" t="s">
        <v>197</v>
      </c>
      <c r="Y14" s="50" t="s">
        <v>197</v>
      </c>
      <c r="Z14" s="50" t="s">
        <v>197</v>
      </c>
      <c r="AA14" s="50" t="s">
        <v>197</v>
      </c>
      <c r="AB14" s="50" t="s">
        <v>197</v>
      </c>
      <c r="AC14" s="50" t="s">
        <v>197</v>
      </c>
      <c r="AD14" s="50" t="s">
        <v>197</v>
      </c>
      <c r="AE14" s="50" t="s">
        <v>197</v>
      </c>
      <c r="AF14" s="50" t="s">
        <v>197</v>
      </c>
      <c r="AG14" s="50" t="s">
        <v>197</v>
      </c>
      <c r="AH14" s="50" t="s">
        <v>197</v>
      </c>
      <c r="AI14" s="50" t="s">
        <v>197</v>
      </c>
      <c r="AJ14" s="50" t="s">
        <v>197</v>
      </c>
      <c r="AK14" s="50" t="s">
        <v>197</v>
      </c>
      <c r="AL14" s="50" t="s">
        <v>197</v>
      </c>
      <c r="AM14" s="50" t="s">
        <v>197</v>
      </c>
      <c r="AN14" s="50" t="s">
        <v>197</v>
      </c>
      <c r="AO14" s="154" t="s">
        <v>197</v>
      </c>
      <c r="AP14" s="154" t="s">
        <v>197</v>
      </c>
      <c r="AQ14" s="154" t="s">
        <v>197</v>
      </c>
      <c r="AR14" s="154" t="s">
        <v>197</v>
      </c>
      <c r="AS14" s="154" t="s">
        <v>197</v>
      </c>
      <c r="AT14" s="154" t="s">
        <v>197</v>
      </c>
      <c r="AU14" s="154" t="s">
        <v>197</v>
      </c>
      <c r="AV14" s="154" t="s">
        <v>197</v>
      </c>
      <c r="AW14" s="154" t="s">
        <v>197</v>
      </c>
    </row>
    <row r="15" spans="1:49">
      <c r="A15" s="20"/>
      <c r="B15" s="20" t="s">
        <v>15</v>
      </c>
      <c r="C15" s="7"/>
      <c r="D15" s="8"/>
      <c r="E15" s="8"/>
      <c r="F15" s="51" t="s">
        <v>197</v>
      </c>
      <c r="G15" s="51" t="s">
        <v>197</v>
      </c>
      <c r="H15" s="51" t="s">
        <v>197</v>
      </c>
      <c r="I15" s="51" t="s">
        <v>197</v>
      </c>
      <c r="J15" s="51" t="s">
        <v>197</v>
      </c>
      <c r="K15" s="51" t="s">
        <v>197</v>
      </c>
      <c r="L15" s="51" t="s">
        <v>197</v>
      </c>
      <c r="M15" s="51" t="s">
        <v>197</v>
      </c>
      <c r="N15" s="51" t="s">
        <v>197</v>
      </c>
      <c r="O15" s="51" t="s">
        <v>197</v>
      </c>
      <c r="P15" s="51" t="s">
        <v>197</v>
      </c>
      <c r="Q15" s="51" t="s">
        <v>197</v>
      </c>
      <c r="R15" s="51" t="s">
        <v>197</v>
      </c>
      <c r="S15" s="51" t="s">
        <v>197</v>
      </c>
      <c r="T15" s="51" t="s">
        <v>197</v>
      </c>
      <c r="U15" s="51" t="s">
        <v>197</v>
      </c>
      <c r="V15" s="51" t="s">
        <v>197</v>
      </c>
      <c r="W15" s="51" t="s">
        <v>197</v>
      </c>
      <c r="X15" s="51" t="s">
        <v>197</v>
      </c>
      <c r="Y15" s="51" t="s">
        <v>197</v>
      </c>
      <c r="Z15" s="51" t="s">
        <v>197</v>
      </c>
      <c r="AA15" s="51" t="s">
        <v>197</v>
      </c>
      <c r="AB15" s="51" t="s">
        <v>197</v>
      </c>
      <c r="AC15" s="51" t="s">
        <v>197</v>
      </c>
      <c r="AD15" s="51" t="s">
        <v>197</v>
      </c>
      <c r="AE15" s="51" t="s">
        <v>197</v>
      </c>
      <c r="AF15" s="51" t="s">
        <v>197</v>
      </c>
      <c r="AG15" s="51" t="s">
        <v>197</v>
      </c>
      <c r="AH15" s="51" t="s">
        <v>197</v>
      </c>
      <c r="AI15" s="51" t="s">
        <v>197</v>
      </c>
      <c r="AJ15" s="51" t="s">
        <v>197</v>
      </c>
      <c r="AK15" s="51" t="s">
        <v>197</v>
      </c>
      <c r="AL15" s="51" t="s">
        <v>197</v>
      </c>
      <c r="AM15" s="51" t="s">
        <v>197</v>
      </c>
      <c r="AN15" s="51" t="s">
        <v>197</v>
      </c>
      <c r="AO15" s="116" t="s">
        <v>197</v>
      </c>
      <c r="AP15" s="116" t="s">
        <v>197</v>
      </c>
      <c r="AQ15" s="116" t="s">
        <v>197</v>
      </c>
      <c r="AR15" s="116" t="s">
        <v>197</v>
      </c>
      <c r="AS15" s="116" t="s">
        <v>197</v>
      </c>
      <c r="AT15" s="116" t="s">
        <v>197</v>
      </c>
      <c r="AU15" s="116" t="s">
        <v>197</v>
      </c>
      <c r="AV15" s="116" t="s">
        <v>197</v>
      </c>
      <c r="AW15" s="116" t="s">
        <v>197</v>
      </c>
    </row>
    <row r="16" spans="1:49">
      <c r="A16" s="20"/>
      <c r="B16" s="20" t="s">
        <v>11</v>
      </c>
      <c r="C16" s="7"/>
      <c r="D16" s="8"/>
      <c r="E16" s="8"/>
      <c r="F16" s="51" t="s">
        <v>197</v>
      </c>
      <c r="G16" s="51" t="s">
        <v>197</v>
      </c>
      <c r="H16" s="51" t="s">
        <v>197</v>
      </c>
      <c r="I16" s="51" t="s">
        <v>197</v>
      </c>
      <c r="J16" s="51" t="s">
        <v>197</v>
      </c>
      <c r="K16" s="51" t="s">
        <v>197</v>
      </c>
      <c r="L16" s="51" t="s">
        <v>197</v>
      </c>
      <c r="M16" s="51" t="s">
        <v>197</v>
      </c>
      <c r="N16" s="51" t="s">
        <v>197</v>
      </c>
      <c r="O16" s="51" t="s">
        <v>197</v>
      </c>
      <c r="P16" s="51" t="s">
        <v>197</v>
      </c>
      <c r="Q16" s="51" t="s">
        <v>197</v>
      </c>
      <c r="R16" s="51" t="s">
        <v>197</v>
      </c>
      <c r="S16" s="51" t="s">
        <v>197</v>
      </c>
      <c r="T16" s="51" t="s">
        <v>197</v>
      </c>
      <c r="U16" s="51" t="s">
        <v>197</v>
      </c>
      <c r="V16" s="51" t="s">
        <v>197</v>
      </c>
      <c r="W16" s="51" t="s">
        <v>197</v>
      </c>
      <c r="X16" s="51" t="s">
        <v>197</v>
      </c>
      <c r="Y16" s="51" t="s">
        <v>197</v>
      </c>
      <c r="Z16" s="51" t="s">
        <v>197</v>
      </c>
      <c r="AA16" s="51" t="s">
        <v>197</v>
      </c>
      <c r="AB16" s="51" t="s">
        <v>197</v>
      </c>
      <c r="AC16" s="51" t="s">
        <v>197</v>
      </c>
      <c r="AD16" s="51" t="s">
        <v>197</v>
      </c>
      <c r="AE16" s="51" t="s">
        <v>197</v>
      </c>
      <c r="AF16" s="51" t="s">
        <v>197</v>
      </c>
      <c r="AG16" s="51" t="s">
        <v>197</v>
      </c>
      <c r="AH16" s="51" t="s">
        <v>197</v>
      </c>
      <c r="AI16" s="51" t="s">
        <v>197</v>
      </c>
      <c r="AJ16" s="51" t="s">
        <v>197</v>
      </c>
      <c r="AK16" s="51" t="s">
        <v>197</v>
      </c>
      <c r="AL16" s="51" t="s">
        <v>197</v>
      </c>
      <c r="AM16" s="51" t="s">
        <v>197</v>
      </c>
      <c r="AN16" s="51" t="s">
        <v>197</v>
      </c>
      <c r="AO16" s="116" t="s">
        <v>197</v>
      </c>
      <c r="AP16" s="116" t="s">
        <v>197</v>
      </c>
      <c r="AQ16" s="116" t="s">
        <v>197</v>
      </c>
      <c r="AR16" s="116" t="s">
        <v>197</v>
      </c>
      <c r="AS16" s="116" t="s">
        <v>197</v>
      </c>
      <c r="AT16" s="116" t="s">
        <v>197</v>
      </c>
      <c r="AU16" s="116" t="s">
        <v>197</v>
      </c>
      <c r="AV16" s="116" t="s">
        <v>197</v>
      </c>
      <c r="AW16" s="116" t="s">
        <v>197</v>
      </c>
    </row>
    <row r="17" spans="1:49">
      <c r="A17" s="48" t="s">
        <v>12</v>
      </c>
      <c r="B17" s="21"/>
      <c r="C17" s="4"/>
      <c r="D17" s="3"/>
      <c r="E17" s="3"/>
      <c r="F17" s="74"/>
      <c r="G17" s="74"/>
      <c r="H17" s="74"/>
      <c r="I17" s="74"/>
      <c r="J17" s="74"/>
      <c r="K17" s="74"/>
      <c r="L17" s="74"/>
      <c r="M17" s="74"/>
      <c r="N17" s="74"/>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161"/>
      <c r="AP17" s="161"/>
      <c r="AQ17" s="161"/>
      <c r="AR17" s="161"/>
      <c r="AS17" s="161"/>
      <c r="AT17" s="161"/>
      <c r="AU17" s="161"/>
      <c r="AV17" s="161"/>
      <c r="AW17" s="161"/>
    </row>
    <row r="18" spans="1:49">
      <c r="A18" s="96" t="s">
        <v>45</v>
      </c>
      <c r="B18" s="96" t="s">
        <v>99</v>
      </c>
      <c r="C18" s="6"/>
      <c r="D18" s="6"/>
      <c r="E18" s="6"/>
      <c r="F18" s="50" t="s">
        <v>197</v>
      </c>
      <c r="G18" s="50" t="s">
        <v>197</v>
      </c>
      <c r="H18" s="50" t="s">
        <v>197</v>
      </c>
      <c r="I18" s="50" t="s">
        <v>197</v>
      </c>
      <c r="J18" s="50" t="s">
        <v>197</v>
      </c>
      <c r="K18" s="50" t="s">
        <v>197</v>
      </c>
      <c r="L18" s="50" t="s">
        <v>197</v>
      </c>
      <c r="M18" s="50" t="s">
        <v>197</v>
      </c>
      <c r="N18" s="50" t="s">
        <v>197</v>
      </c>
      <c r="O18" s="50" t="s">
        <v>197</v>
      </c>
      <c r="P18" s="50" t="s">
        <v>197</v>
      </c>
      <c r="Q18" s="50" t="s">
        <v>197</v>
      </c>
      <c r="R18" s="50" t="s">
        <v>197</v>
      </c>
      <c r="S18" s="50" t="s">
        <v>197</v>
      </c>
      <c r="T18" s="50" t="s">
        <v>197</v>
      </c>
      <c r="U18" s="50" t="s">
        <v>197</v>
      </c>
      <c r="V18" s="50" t="s">
        <v>197</v>
      </c>
      <c r="W18" s="50" t="s">
        <v>197</v>
      </c>
      <c r="X18" s="50" t="s">
        <v>197</v>
      </c>
      <c r="Y18" s="50" t="s">
        <v>197</v>
      </c>
      <c r="Z18" s="50" t="s">
        <v>197</v>
      </c>
      <c r="AA18" s="50" t="s">
        <v>197</v>
      </c>
      <c r="AB18" s="50" t="s">
        <v>197</v>
      </c>
      <c r="AC18" s="50" t="s">
        <v>197</v>
      </c>
      <c r="AD18" s="50" t="s">
        <v>197</v>
      </c>
      <c r="AE18" s="50" t="s">
        <v>197</v>
      </c>
      <c r="AF18" s="50" t="s">
        <v>197</v>
      </c>
      <c r="AG18" s="50" t="s">
        <v>197</v>
      </c>
      <c r="AH18" s="50" t="s">
        <v>197</v>
      </c>
      <c r="AI18" s="50" t="s">
        <v>197</v>
      </c>
      <c r="AJ18" s="50" t="s">
        <v>197</v>
      </c>
      <c r="AK18" s="50" t="s">
        <v>197</v>
      </c>
      <c r="AL18" s="50" t="s">
        <v>197</v>
      </c>
      <c r="AM18" s="50" t="s">
        <v>197</v>
      </c>
      <c r="AN18" s="50" t="s">
        <v>197</v>
      </c>
      <c r="AO18" s="154" t="s">
        <v>197</v>
      </c>
      <c r="AP18" s="154" t="s">
        <v>197</v>
      </c>
      <c r="AQ18" s="154" t="s">
        <v>197</v>
      </c>
      <c r="AR18" s="154" t="s">
        <v>197</v>
      </c>
      <c r="AS18" s="154" t="s">
        <v>197</v>
      </c>
      <c r="AT18" s="154" t="s">
        <v>197</v>
      </c>
      <c r="AU18" s="154" t="s">
        <v>197</v>
      </c>
      <c r="AV18" s="154" t="s">
        <v>197</v>
      </c>
      <c r="AW18" s="154" t="s">
        <v>197</v>
      </c>
    </row>
    <row r="19" spans="1:49">
      <c r="A19" s="20"/>
      <c r="B19" s="20" t="s">
        <v>13</v>
      </c>
      <c r="C19" s="8"/>
      <c r="D19" s="8"/>
      <c r="E19" s="8"/>
      <c r="F19" s="51" t="s">
        <v>197</v>
      </c>
      <c r="G19" s="51" t="s">
        <v>197</v>
      </c>
      <c r="H19" s="51" t="s">
        <v>197</v>
      </c>
      <c r="I19" s="51" t="s">
        <v>197</v>
      </c>
      <c r="J19" s="51" t="s">
        <v>197</v>
      </c>
      <c r="K19" s="51" t="s">
        <v>197</v>
      </c>
      <c r="L19" s="51" t="s">
        <v>197</v>
      </c>
      <c r="M19" s="51" t="s">
        <v>197</v>
      </c>
      <c r="N19" s="51" t="s">
        <v>197</v>
      </c>
      <c r="O19" s="51" t="s">
        <v>197</v>
      </c>
      <c r="P19" s="51" t="s">
        <v>197</v>
      </c>
      <c r="Q19" s="51" t="s">
        <v>197</v>
      </c>
      <c r="R19" s="51" t="s">
        <v>197</v>
      </c>
      <c r="S19" s="51" t="s">
        <v>197</v>
      </c>
      <c r="T19" s="51" t="s">
        <v>197</v>
      </c>
      <c r="U19" s="51" t="s">
        <v>197</v>
      </c>
      <c r="V19" s="51" t="s">
        <v>197</v>
      </c>
      <c r="W19" s="51" t="s">
        <v>197</v>
      </c>
      <c r="X19" s="51" t="s">
        <v>197</v>
      </c>
      <c r="Y19" s="51" t="s">
        <v>197</v>
      </c>
      <c r="Z19" s="51" t="s">
        <v>197</v>
      </c>
      <c r="AA19" s="51" t="s">
        <v>197</v>
      </c>
      <c r="AB19" s="51" t="s">
        <v>197</v>
      </c>
      <c r="AC19" s="51" t="s">
        <v>197</v>
      </c>
      <c r="AD19" s="51" t="s">
        <v>197</v>
      </c>
      <c r="AE19" s="51" t="s">
        <v>197</v>
      </c>
      <c r="AF19" s="51" t="s">
        <v>197</v>
      </c>
      <c r="AG19" s="51" t="s">
        <v>197</v>
      </c>
      <c r="AH19" s="51" t="s">
        <v>197</v>
      </c>
      <c r="AI19" s="51" t="s">
        <v>197</v>
      </c>
      <c r="AJ19" s="51" t="s">
        <v>197</v>
      </c>
      <c r="AK19" s="51" t="s">
        <v>197</v>
      </c>
      <c r="AL19" s="51" t="s">
        <v>197</v>
      </c>
      <c r="AM19" s="51" t="s">
        <v>197</v>
      </c>
      <c r="AN19" s="51" t="s">
        <v>197</v>
      </c>
      <c r="AO19" s="116" t="s">
        <v>197</v>
      </c>
      <c r="AP19" s="116" t="s">
        <v>197</v>
      </c>
      <c r="AQ19" s="116" t="s">
        <v>197</v>
      </c>
      <c r="AR19" s="116" t="s">
        <v>197</v>
      </c>
      <c r="AS19" s="116" t="s">
        <v>197</v>
      </c>
      <c r="AT19" s="116" t="s">
        <v>197</v>
      </c>
      <c r="AU19" s="116" t="s">
        <v>197</v>
      </c>
      <c r="AV19" s="116" t="s">
        <v>197</v>
      </c>
      <c r="AW19" s="116" t="s">
        <v>197</v>
      </c>
    </row>
    <row r="20" spans="1:49">
      <c r="A20" s="20"/>
      <c r="B20" s="20" t="s">
        <v>11</v>
      </c>
      <c r="C20" s="8"/>
      <c r="D20" s="8"/>
      <c r="E20" s="8"/>
      <c r="F20" s="51" t="s">
        <v>197</v>
      </c>
      <c r="G20" s="51" t="s">
        <v>197</v>
      </c>
      <c r="H20" s="51" t="s">
        <v>197</v>
      </c>
      <c r="I20" s="51" t="s">
        <v>197</v>
      </c>
      <c r="J20" s="51" t="s">
        <v>197</v>
      </c>
      <c r="K20" s="51" t="s">
        <v>197</v>
      </c>
      <c r="L20" s="51" t="s">
        <v>197</v>
      </c>
      <c r="M20" s="51" t="s">
        <v>197</v>
      </c>
      <c r="N20" s="51" t="s">
        <v>197</v>
      </c>
      <c r="O20" s="51" t="s">
        <v>197</v>
      </c>
      <c r="P20" s="51" t="s">
        <v>197</v>
      </c>
      <c r="Q20" s="51" t="s">
        <v>197</v>
      </c>
      <c r="R20" s="51" t="s">
        <v>197</v>
      </c>
      <c r="S20" s="51" t="s">
        <v>197</v>
      </c>
      <c r="T20" s="51" t="s">
        <v>197</v>
      </c>
      <c r="U20" s="51" t="s">
        <v>197</v>
      </c>
      <c r="V20" s="51" t="s">
        <v>197</v>
      </c>
      <c r="W20" s="51" t="s">
        <v>197</v>
      </c>
      <c r="X20" s="51" t="s">
        <v>197</v>
      </c>
      <c r="Y20" s="51" t="s">
        <v>197</v>
      </c>
      <c r="Z20" s="51" t="s">
        <v>197</v>
      </c>
      <c r="AA20" s="51" t="s">
        <v>197</v>
      </c>
      <c r="AB20" s="51" t="s">
        <v>197</v>
      </c>
      <c r="AC20" s="51" t="s">
        <v>197</v>
      </c>
      <c r="AD20" s="51" t="s">
        <v>197</v>
      </c>
      <c r="AE20" s="51" t="s">
        <v>197</v>
      </c>
      <c r="AF20" s="51" t="s">
        <v>197</v>
      </c>
      <c r="AG20" s="51" t="s">
        <v>197</v>
      </c>
      <c r="AH20" s="51" t="s">
        <v>197</v>
      </c>
      <c r="AI20" s="51" t="s">
        <v>197</v>
      </c>
      <c r="AJ20" s="51" t="s">
        <v>197</v>
      </c>
      <c r="AK20" s="51" t="s">
        <v>197</v>
      </c>
      <c r="AL20" s="51" t="s">
        <v>197</v>
      </c>
      <c r="AM20" s="51" t="s">
        <v>197</v>
      </c>
      <c r="AN20" s="51" t="s">
        <v>197</v>
      </c>
      <c r="AO20" s="116" t="s">
        <v>197</v>
      </c>
      <c r="AP20" s="116" t="s">
        <v>197</v>
      </c>
      <c r="AQ20" s="116" t="s">
        <v>197</v>
      </c>
      <c r="AR20" s="116" t="s">
        <v>197</v>
      </c>
      <c r="AS20" s="116" t="s">
        <v>197</v>
      </c>
      <c r="AT20" s="116" t="s">
        <v>197</v>
      </c>
      <c r="AU20" s="116" t="s">
        <v>197</v>
      </c>
      <c r="AV20" s="116" t="s">
        <v>197</v>
      </c>
      <c r="AW20" s="116" t="s">
        <v>197</v>
      </c>
    </row>
    <row r="21" spans="1:49">
      <c r="A21" s="96" t="s">
        <v>46</v>
      </c>
      <c r="B21" s="96" t="s">
        <v>100</v>
      </c>
      <c r="C21" s="6"/>
      <c r="D21" s="6"/>
      <c r="E21" s="6"/>
      <c r="F21" s="50" t="s">
        <v>197</v>
      </c>
      <c r="G21" s="50" t="s">
        <v>197</v>
      </c>
      <c r="H21" s="50" t="s">
        <v>197</v>
      </c>
      <c r="I21" s="50" t="s">
        <v>197</v>
      </c>
      <c r="J21" s="50" t="s">
        <v>197</v>
      </c>
      <c r="K21" s="50" t="s">
        <v>197</v>
      </c>
      <c r="L21" s="50" t="s">
        <v>197</v>
      </c>
      <c r="M21" s="50" t="s">
        <v>197</v>
      </c>
      <c r="N21" s="50" t="s">
        <v>197</v>
      </c>
      <c r="O21" s="50" t="s">
        <v>197</v>
      </c>
      <c r="P21" s="50" t="s">
        <v>197</v>
      </c>
      <c r="Q21" s="50" t="s">
        <v>197</v>
      </c>
      <c r="R21" s="50" t="s">
        <v>197</v>
      </c>
      <c r="S21" s="50" t="s">
        <v>197</v>
      </c>
      <c r="T21" s="50" t="s">
        <v>197</v>
      </c>
      <c r="U21" s="50" t="s">
        <v>197</v>
      </c>
      <c r="V21" s="50" t="s">
        <v>197</v>
      </c>
      <c r="W21" s="50" t="s">
        <v>197</v>
      </c>
      <c r="X21" s="50" t="s">
        <v>197</v>
      </c>
      <c r="Y21" s="50" t="s">
        <v>197</v>
      </c>
      <c r="Z21" s="50" t="s">
        <v>197</v>
      </c>
      <c r="AA21" s="50" t="s">
        <v>197</v>
      </c>
      <c r="AB21" s="50" t="s">
        <v>197</v>
      </c>
      <c r="AC21" s="50" t="s">
        <v>197</v>
      </c>
      <c r="AD21" s="50" t="s">
        <v>197</v>
      </c>
      <c r="AE21" s="50" t="s">
        <v>197</v>
      </c>
      <c r="AF21" s="50" t="s">
        <v>197</v>
      </c>
      <c r="AG21" s="50" t="s">
        <v>197</v>
      </c>
      <c r="AH21" s="50" t="s">
        <v>197</v>
      </c>
      <c r="AI21" s="50" t="s">
        <v>197</v>
      </c>
      <c r="AJ21" s="50" t="s">
        <v>197</v>
      </c>
      <c r="AK21" s="50" t="s">
        <v>197</v>
      </c>
      <c r="AL21" s="50" t="s">
        <v>197</v>
      </c>
      <c r="AM21" s="50" t="s">
        <v>197</v>
      </c>
      <c r="AN21" s="50" t="s">
        <v>197</v>
      </c>
      <c r="AO21" s="154" t="s">
        <v>197</v>
      </c>
      <c r="AP21" s="154" t="s">
        <v>197</v>
      </c>
      <c r="AQ21" s="154" t="s">
        <v>197</v>
      </c>
      <c r="AR21" s="154" t="s">
        <v>197</v>
      </c>
      <c r="AS21" s="154" t="s">
        <v>197</v>
      </c>
      <c r="AT21" s="154" t="s">
        <v>197</v>
      </c>
      <c r="AU21" s="154" t="s">
        <v>197</v>
      </c>
      <c r="AV21" s="154" t="s">
        <v>197</v>
      </c>
      <c r="AW21" s="154" t="s">
        <v>197</v>
      </c>
    </row>
    <row r="22" spans="1:49">
      <c r="A22" s="20"/>
      <c r="B22" s="20" t="s">
        <v>14</v>
      </c>
      <c r="C22" s="8"/>
      <c r="D22" s="8"/>
      <c r="E22" s="8"/>
      <c r="F22" s="51" t="s">
        <v>197</v>
      </c>
      <c r="G22" s="51" t="s">
        <v>197</v>
      </c>
      <c r="H22" s="51" t="s">
        <v>197</v>
      </c>
      <c r="I22" s="51" t="s">
        <v>197</v>
      </c>
      <c r="J22" s="51" t="s">
        <v>197</v>
      </c>
      <c r="K22" s="51" t="s">
        <v>197</v>
      </c>
      <c r="L22" s="51" t="s">
        <v>197</v>
      </c>
      <c r="M22" s="51" t="s">
        <v>197</v>
      </c>
      <c r="N22" s="51" t="s">
        <v>197</v>
      </c>
      <c r="O22" s="51" t="s">
        <v>197</v>
      </c>
      <c r="P22" s="51" t="s">
        <v>197</v>
      </c>
      <c r="Q22" s="51" t="s">
        <v>197</v>
      </c>
      <c r="R22" s="51" t="s">
        <v>197</v>
      </c>
      <c r="S22" s="51" t="s">
        <v>197</v>
      </c>
      <c r="T22" s="51" t="s">
        <v>197</v>
      </c>
      <c r="U22" s="51" t="s">
        <v>197</v>
      </c>
      <c r="V22" s="51" t="s">
        <v>197</v>
      </c>
      <c r="W22" s="51" t="s">
        <v>197</v>
      </c>
      <c r="X22" s="51" t="s">
        <v>197</v>
      </c>
      <c r="Y22" s="51" t="s">
        <v>197</v>
      </c>
      <c r="Z22" s="51" t="s">
        <v>197</v>
      </c>
      <c r="AA22" s="51" t="s">
        <v>197</v>
      </c>
      <c r="AB22" s="51" t="s">
        <v>197</v>
      </c>
      <c r="AC22" s="51" t="s">
        <v>197</v>
      </c>
      <c r="AD22" s="51" t="s">
        <v>197</v>
      </c>
      <c r="AE22" s="51" t="s">
        <v>197</v>
      </c>
      <c r="AF22" s="51" t="s">
        <v>197</v>
      </c>
      <c r="AG22" s="51" t="s">
        <v>197</v>
      </c>
      <c r="AH22" s="51" t="s">
        <v>197</v>
      </c>
      <c r="AI22" s="51" t="s">
        <v>197</v>
      </c>
      <c r="AJ22" s="51" t="s">
        <v>197</v>
      </c>
      <c r="AK22" s="51" t="s">
        <v>197</v>
      </c>
      <c r="AL22" s="51" t="s">
        <v>197</v>
      </c>
      <c r="AM22" s="51" t="s">
        <v>197</v>
      </c>
      <c r="AN22" s="51" t="s">
        <v>197</v>
      </c>
      <c r="AO22" s="116" t="s">
        <v>197</v>
      </c>
      <c r="AP22" s="116" t="s">
        <v>197</v>
      </c>
      <c r="AQ22" s="116" t="s">
        <v>197</v>
      </c>
      <c r="AR22" s="116" t="s">
        <v>197</v>
      </c>
      <c r="AS22" s="116" t="s">
        <v>197</v>
      </c>
      <c r="AT22" s="116" t="s">
        <v>197</v>
      </c>
      <c r="AU22" s="116" t="s">
        <v>197</v>
      </c>
      <c r="AV22" s="116" t="s">
        <v>197</v>
      </c>
      <c r="AW22" s="116" t="s">
        <v>197</v>
      </c>
    </row>
    <row r="23" spans="1:49">
      <c r="A23" s="20"/>
      <c r="B23" s="20" t="s">
        <v>11</v>
      </c>
      <c r="C23" s="8"/>
      <c r="D23" s="8"/>
      <c r="E23" s="8"/>
      <c r="F23" s="51" t="s">
        <v>197</v>
      </c>
      <c r="G23" s="51" t="s">
        <v>197</v>
      </c>
      <c r="H23" s="51" t="s">
        <v>197</v>
      </c>
      <c r="I23" s="51" t="s">
        <v>197</v>
      </c>
      <c r="J23" s="51" t="s">
        <v>197</v>
      </c>
      <c r="K23" s="51" t="s">
        <v>197</v>
      </c>
      <c r="L23" s="51" t="s">
        <v>197</v>
      </c>
      <c r="M23" s="51" t="s">
        <v>197</v>
      </c>
      <c r="N23" s="51" t="s">
        <v>197</v>
      </c>
      <c r="O23" s="51" t="s">
        <v>197</v>
      </c>
      <c r="P23" s="51" t="s">
        <v>197</v>
      </c>
      <c r="Q23" s="51" t="s">
        <v>197</v>
      </c>
      <c r="R23" s="51" t="s">
        <v>197</v>
      </c>
      <c r="S23" s="51" t="s">
        <v>197</v>
      </c>
      <c r="T23" s="51" t="s">
        <v>197</v>
      </c>
      <c r="U23" s="51" t="s">
        <v>197</v>
      </c>
      <c r="V23" s="51" t="s">
        <v>197</v>
      </c>
      <c r="W23" s="51" t="s">
        <v>197</v>
      </c>
      <c r="X23" s="51" t="s">
        <v>197</v>
      </c>
      <c r="Y23" s="51" t="s">
        <v>197</v>
      </c>
      <c r="Z23" s="51" t="s">
        <v>197</v>
      </c>
      <c r="AA23" s="51" t="s">
        <v>197</v>
      </c>
      <c r="AB23" s="51" t="s">
        <v>197</v>
      </c>
      <c r="AC23" s="51" t="s">
        <v>197</v>
      </c>
      <c r="AD23" s="51" t="s">
        <v>197</v>
      </c>
      <c r="AE23" s="51" t="s">
        <v>197</v>
      </c>
      <c r="AF23" s="51" t="s">
        <v>197</v>
      </c>
      <c r="AG23" s="51" t="s">
        <v>197</v>
      </c>
      <c r="AH23" s="51" t="s">
        <v>197</v>
      </c>
      <c r="AI23" s="51" t="s">
        <v>197</v>
      </c>
      <c r="AJ23" s="51" t="s">
        <v>197</v>
      </c>
      <c r="AK23" s="51" t="s">
        <v>197</v>
      </c>
      <c r="AL23" s="51" t="s">
        <v>197</v>
      </c>
      <c r="AM23" s="51" t="s">
        <v>197</v>
      </c>
      <c r="AN23" s="51" t="s">
        <v>197</v>
      </c>
      <c r="AO23" s="116" t="s">
        <v>197</v>
      </c>
      <c r="AP23" s="116" t="s">
        <v>197</v>
      </c>
      <c r="AQ23" s="116" t="s">
        <v>197</v>
      </c>
      <c r="AR23" s="116" t="s">
        <v>197</v>
      </c>
      <c r="AS23" s="116" t="s">
        <v>197</v>
      </c>
      <c r="AT23" s="116" t="s">
        <v>197</v>
      </c>
      <c r="AU23" s="116" t="s">
        <v>197</v>
      </c>
      <c r="AV23" s="116" t="s">
        <v>197</v>
      </c>
      <c r="AW23" s="116" t="s">
        <v>197</v>
      </c>
    </row>
    <row r="24" spans="1:49">
      <c r="A24" s="96" t="s">
        <v>47</v>
      </c>
      <c r="B24" s="96" t="s">
        <v>198</v>
      </c>
      <c r="C24" s="6"/>
      <c r="D24" s="6"/>
      <c r="E24" s="6"/>
      <c r="F24" s="50" t="s">
        <v>197</v>
      </c>
      <c r="G24" s="50" t="s">
        <v>197</v>
      </c>
      <c r="H24" s="50" t="s">
        <v>197</v>
      </c>
      <c r="I24" s="50" t="s">
        <v>197</v>
      </c>
      <c r="J24" s="50" t="s">
        <v>197</v>
      </c>
      <c r="K24" s="50" t="s">
        <v>197</v>
      </c>
      <c r="L24" s="50" t="s">
        <v>197</v>
      </c>
      <c r="M24" s="50" t="s">
        <v>197</v>
      </c>
      <c r="N24" s="50" t="s">
        <v>197</v>
      </c>
      <c r="O24" s="50" t="s">
        <v>197</v>
      </c>
      <c r="P24" s="50" t="s">
        <v>197</v>
      </c>
      <c r="Q24" s="50" t="s">
        <v>197</v>
      </c>
      <c r="R24" s="50" t="s">
        <v>197</v>
      </c>
      <c r="S24" s="50" t="s">
        <v>197</v>
      </c>
      <c r="T24" s="50" t="s">
        <v>197</v>
      </c>
      <c r="U24" s="50" t="s">
        <v>197</v>
      </c>
      <c r="V24" s="50" t="s">
        <v>197</v>
      </c>
      <c r="W24" s="50" t="s">
        <v>197</v>
      </c>
      <c r="X24" s="50" t="s">
        <v>197</v>
      </c>
      <c r="Y24" s="50" t="s">
        <v>197</v>
      </c>
      <c r="Z24" s="50" t="s">
        <v>197</v>
      </c>
      <c r="AA24" s="50" t="s">
        <v>197</v>
      </c>
      <c r="AB24" s="50" t="s">
        <v>197</v>
      </c>
      <c r="AC24" s="50" t="s">
        <v>197</v>
      </c>
      <c r="AD24" s="50" t="s">
        <v>197</v>
      </c>
      <c r="AE24" s="50" t="s">
        <v>197</v>
      </c>
      <c r="AF24" s="50" t="s">
        <v>197</v>
      </c>
      <c r="AG24" s="50" t="s">
        <v>197</v>
      </c>
      <c r="AH24" s="50" t="s">
        <v>197</v>
      </c>
      <c r="AI24" s="50" t="s">
        <v>197</v>
      </c>
      <c r="AJ24" s="50" t="s">
        <v>197</v>
      </c>
      <c r="AK24" s="50" t="s">
        <v>197</v>
      </c>
      <c r="AL24" s="50" t="s">
        <v>197</v>
      </c>
      <c r="AM24" s="50" t="s">
        <v>197</v>
      </c>
      <c r="AN24" s="50" t="s">
        <v>197</v>
      </c>
      <c r="AO24" s="154" t="s">
        <v>197</v>
      </c>
      <c r="AP24" s="154" t="s">
        <v>197</v>
      </c>
      <c r="AQ24" s="154" t="s">
        <v>197</v>
      </c>
      <c r="AR24" s="154" t="s">
        <v>197</v>
      </c>
      <c r="AS24" s="154" t="s">
        <v>197</v>
      </c>
      <c r="AT24" s="154" t="s">
        <v>197</v>
      </c>
      <c r="AU24" s="154" t="s">
        <v>197</v>
      </c>
      <c r="AV24" s="154" t="s">
        <v>197</v>
      </c>
      <c r="AW24" s="154" t="s">
        <v>197</v>
      </c>
    </row>
    <row r="25" spans="1:49">
      <c r="A25" s="20"/>
      <c r="B25" s="20" t="s">
        <v>15</v>
      </c>
      <c r="C25" s="8"/>
      <c r="D25" s="8"/>
      <c r="E25" s="8"/>
      <c r="F25" s="51" t="s">
        <v>197</v>
      </c>
      <c r="G25" s="51" t="s">
        <v>197</v>
      </c>
      <c r="H25" s="51" t="s">
        <v>197</v>
      </c>
      <c r="I25" s="51" t="s">
        <v>197</v>
      </c>
      <c r="J25" s="51" t="s">
        <v>197</v>
      </c>
      <c r="K25" s="51" t="s">
        <v>197</v>
      </c>
      <c r="L25" s="51" t="s">
        <v>197</v>
      </c>
      <c r="M25" s="51" t="s">
        <v>197</v>
      </c>
      <c r="N25" s="51" t="s">
        <v>197</v>
      </c>
      <c r="O25" s="51" t="s">
        <v>197</v>
      </c>
      <c r="P25" s="51" t="s">
        <v>197</v>
      </c>
      <c r="Q25" s="51" t="s">
        <v>197</v>
      </c>
      <c r="R25" s="51" t="s">
        <v>197</v>
      </c>
      <c r="S25" s="51" t="s">
        <v>197</v>
      </c>
      <c r="T25" s="51" t="s">
        <v>197</v>
      </c>
      <c r="U25" s="51" t="s">
        <v>197</v>
      </c>
      <c r="V25" s="51" t="s">
        <v>197</v>
      </c>
      <c r="W25" s="51" t="s">
        <v>197</v>
      </c>
      <c r="X25" s="51" t="s">
        <v>197</v>
      </c>
      <c r="Y25" s="51" t="s">
        <v>197</v>
      </c>
      <c r="Z25" s="51" t="s">
        <v>197</v>
      </c>
      <c r="AA25" s="51" t="s">
        <v>197</v>
      </c>
      <c r="AB25" s="51" t="s">
        <v>197</v>
      </c>
      <c r="AC25" s="51" t="s">
        <v>197</v>
      </c>
      <c r="AD25" s="51" t="s">
        <v>197</v>
      </c>
      <c r="AE25" s="51" t="s">
        <v>197</v>
      </c>
      <c r="AF25" s="51" t="s">
        <v>197</v>
      </c>
      <c r="AG25" s="51" t="s">
        <v>197</v>
      </c>
      <c r="AH25" s="51" t="s">
        <v>197</v>
      </c>
      <c r="AI25" s="51" t="s">
        <v>197</v>
      </c>
      <c r="AJ25" s="51" t="s">
        <v>197</v>
      </c>
      <c r="AK25" s="51" t="s">
        <v>197</v>
      </c>
      <c r="AL25" s="51" t="s">
        <v>197</v>
      </c>
      <c r="AM25" s="51" t="s">
        <v>197</v>
      </c>
      <c r="AN25" s="51" t="s">
        <v>197</v>
      </c>
      <c r="AO25" s="116" t="s">
        <v>197</v>
      </c>
      <c r="AP25" s="116" t="s">
        <v>197</v>
      </c>
      <c r="AQ25" s="116" t="s">
        <v>197</v>
      </c>
      <c r="AR25" s="116" t="s">
        <v>197</v>
      </c>
      <c r="AS25" s="116" t="s">
        <v>197</v>
      </c>
      <c r="AT25" s="116" t="s">
        <v>197</v>
      </c>
      <c r="AU25" s="116" t="s">
        <v>197</v>
      </c>
      <c r="AV25" s="116" t="s">
        <v>197</v>
      </c>
      <c r="AW25" s="116" t="s">
        <v>197</v>
      </c>
    </row>
    <row r="26" spans="1:49">
      <c r="A26" s="20"/>
      <c r="B26" s="20" t="s">
        <v>11</v>
      </c>
      <c r="C26" s="8"/>
      <c r="D26" s="8"/>
      <c r="E26" s="8"/>
      <c r="F26" s="51" t="s">
        <v>197</v>
      </c>
      <c r="G26" s="51" t="s">
        <v>197</v>
      </c>
      <c r="H26" s="51" t="s">
        <v>197</v>
      </c>
      <c r="I26" s="51" t="s">
        <v>197</v>
      </c>
      <c r="J26" s="51" t="s">
        <v>197</v>
      </c>
      <c r="K26" s="51" t="s">
        <v>197</v>
      </c>
      <c r="L26" s="51" t="s">
        <v>197</v>
      </c>
      <c r="M26" s="51" t="s">
        <v>197</v>
      </c>
      <c r="N26" s="51" t="s">
        <v>197</v>
      </c>
      <c r="O26" s="51" t="s">
        <v>197</v>
      </c>
      <c r="P26" s="51" t="s">
        <v>197</v>
      </c>
      <c r="Q26" s="51" t="s">
        <v>197</v>
      </c>
      <c r="R26" s="51" t="s">
        <v>197</v>
      </c>
      <c r="S26" s="51" t="s">
        <v>197</v>
      </c>
      <c r="T26" s="51" t="s">
        <v>197</v>
      </c>
      <c r="U26" s="51" t="s">
        <v>197</v>
      </c>
      <c r="V26" s="51" t="s">
        <v>197</v>
      </c>
      <c r="W26" s="51" t="s">
        <v>197</v>
      </c>
      <c r="X26" s="51" t="s">
        <v>197</v>
      </c>
      <c r="Y26" s="51" t="s">
        <v>197</v>
      </c>
      <c r="Z26" s="51" t="s">
        <v>197</v>
      </c>
      <c r="AA26" s="51" t="s">
        <v>197</v>
      </c>
      <c r="AB26" s="51" t="s">
        <v>197</v>
      </c>
      <c r="AC26" s="51" t="s">
        <v>197</v>
      </c>
      <c r="AD26" s="51" t="s">
        <v>197</v>
      </c>
      <c r="AE26" s="51" t="s">
        <v>197</v>
      </c>
      <c r="AF26" s="51" t="s">
        <v>197</v>
      </c>
      <c r="AG26" s="51" t="s">
        <v>197</v>
      </c>
      <c r="AH26" s="51" t="s">
        <v>197</v>
      </c>
      <c r="AI26" s="51" t="s">
        <v>197</v>
      </c>
      <c r="AJ26" s="51" t="s">
        <v>197</v>
      </c>
      <c r="AK26" s="51" t="s">
        <v>197</v>
      </c>
      <c r="AL26" s="51" t="s">
        <v>197</v>
      </c>
      <c r="AM26" s="51" t="s">
        <v>197</v>
      </c>
      <c r="AN26" s="51" t="s">
        <v>197</v>
      </c>
      <c r="AO26" s="116" t="s">
        <v>197</v>
      </c>
      <c r="AP26" s="116" t="s">
        <v>197</v>
      </c>
      <c r="AQ26" s="116" t="s">
        <v>197</v>
      </c>
      <c r="AR26" s="116" t="s">
        <v>197</v>
      </c>
      <c r="AS26" s="116" t="s">
        <v>197</v>
      </c>
      <c r="AT26" s="116" t="s">
        <v>197</v>
      </c>
      <c r="AU26" s="116" t="s">
        <v>197</v>
      </c>
      <c r="AV26" s="116" t="s">
        <v>197</v>
      </c>
      <c r="AW26" s="116" t="s">
        <v>197</v>
      </c>
    </row>
    <row r="27" spans="1:49">
      <c r="A27" s="48" t="s">
        <v>16</v>
      </c>
      <c r="B27" s="19"/>
      <c r="C27" s="4"/>
      <c r="D27" s="3"/>
      <c r="E27" s="3"/>
      <c r="F27" s="74"/>
      <c r="G27" s="74"/>
      <c r="H27" s="74"/>
      <c r="I27" s="74"/>
      <c r="J27" s="74"/>
      <c r="K27" s="74"/>
      <c r="L27" s="74"/>
      <c r="M27" s="74"/>
      <c r="N27" s="74"/>
      <c r="O27" s="74"/>
      <c r="P27" s="74"/>
      <c r="Q27" s="74"/>
      <c r="R27" s="74"/>
      <c r="S27" s="74"/>
      <c r="T27" s="74"/>
      <c r="U27" s="74"/>
      <c r="V27" s="74"/>
      <c r="W27" s="74"/>
      <c r="X27" s="74"/>
      <c r="Y27" s="74"/>
      <c r="Z27" s="74"/>
      <c r="AA27" s="74"/>
      <c r="AB27" s="74"/>
      <c r="AC27" s="74"/>
      <c r="AD27" s="135"/>
      <c r="AE27" s="135"/>
      <c r="AF27" s="135"/>
      <c r="AG27" s="135"/>
      <c r="AH27" s="135"/>
      <c r="AI27" s="135"/>
      <c r="AJ27" s="135"/>
      <c r="AK27" s="135"/>
      <c r="AL27" s="135"/>
      <c r="AM27" s="135"/>
      <c r="AN27" s="135"/>
      <c r="AO27" s="161"/>
      <c r="AP27" s="161"/>
      <c r="AQ27" s="135"/>
      <c r="AR27" s="135"/>
      <c r="AS27" s="135"/>
      <c r="AT27" s="135"/>
      <c r="AU27" s="135"/>
      <c r="AV27" s="135"/>
      <c r="AW27" s="135"/>
    </row>
    <row r="28" spans="1:49">
      <c r="A28" s="96" t="s">
        <v>48</v>
      </c>
      <c r="B28" s="96" t="s">
        <v>201</v>
      </c>
      <c r="C28" s="253" t="s">
        <v>200</v>
      </c>
      <c r="D28" s="6"/>
      <c r="E28" s="6"/>
      <c r="F28" s="50">
        <v>2.2344603211380817E-2</v>
      </c>
      <c r="G28" s="50">
        <v>2.5421454769637357E-2</v>
      </c>
      <c r="H28" s="50">
        <v>2.6805556751284626E-2</v>
      </c>
      <c r="I28" s="50">
        <v>2.788109464015075E-2</v>
      </c>
      <c r="J28" s="50">
        <v>2.5532675342998922E-2</v>
      </c>
      <c r="K28" s="50">
        <v>2.9334388598950333E-2</v>
      </c>
      <c r="L28" s="50">
        <v>3.7567084148358805E-2</v>
      </c>
      <c r="M28" s="50">
        <v>3.6641664157889914E-2</v>
      </c>
      <c r="N28" s="50">
        <v>3.0345322757387452E-2</v>
      </c>
      <c r="O28" s="50">
        <v>3.7339023544605526E-2</v>
      </c>
      <c r="P28" s="50">
        <v>3.4940193966546476E-2</v>
      </c>
      <c r="Q28" s="50">
        <v>3.340026889865165E-2</v>
      </c>
      <c r="R28" s="50">
        <v>3.4936090254211703E-2</v>
      </c>
      <c r="S28" s="50">
        <v>3.4951365183735289E-2</v>
      </c>
      <c r="T28" s="50">
        <v>2.8740435710426664E-2</v>
      </c>
      <c r="U28" s="50">
        <v>2.7156829909931436E-2</v>
      </c>
      <c r="V28" s="50">
        <v>2.1101580333355241E-2</v>
      </c>
      <c r="W28" s="50">
        <v>2.4638474167884311E-2</v>
      </c>
      <c r="X28" s="50">
        <f t="shared" ref="X28:AB28" si="0">X29/X30</f>
        <v>2.2804604311725981E-2</v>
      </c>
      <c r="Y28" s="50">
        <f t="shared" si="0"/>
        <v>2.1543844490846887E-2</v>
      </c>
      <c r="Z28" s="50">
        <f t="shared" si="0"/>
        <v>2.149976563092456E-2</v>
      </c>
      <c r="AA28" s="50">
        <f t="shared" si="0"/>
        <v>2.7300577722786601E-2</v>
      </c>
      <c r="AB28" s="50">
        <f t="shared" si="0"/>
        <v>3.0886032556660576E-2</v>
      </c>
      <c r="AC28" s="50">
        <f t="shared" ref="AC28:AQ28" si="1">AC29/AC30</f>
        <v>2.5905556284556059E-2</v>
      </c>
      <c r="AD28" s="50">
        <f t="shared" si="1"/>
        <v>2.8965523769388896E-2</v>
      </c>
      <c r="AE28" s="50">
        <f t="shared" si="1"/>
        <v>3.0494418874988306E-2</v>
      </c>
      <c r="AF28" s="50">
        <f t="shared" si="1"/>
        <v>3.4235409393062403E-2</v>
      </c>
      <c r="AG28" s="50">
        <f t="shared" si="1"/>
        <v>3.1731771437901964E-2</v>
      </c>
      <c r="AH28" s="50">
        <f t="shared" si="1"/>
        <v>3.0064094196201218E-2</v>
      </c>
      <c r="AI28" s="50">
        <f t="shared" ref="AI28:AP28" si="2">AI29/AI30</f>
        <v>3.0145585498417508E-2</v>
      </c>
      <c r="AJ28" s="50">
        <f t="shared" si="2"/>
        <v>3.0066654180370543E-2</v>
      </c>
      <c r="AK28" s="50">
        <f t="shared" si="2"/>
        <v>2.8350017021541603E-2</v>
      </c>
      <c r="AL28" s="50">
        <f t="shared" si="2"/>
        <v>2.5486617975229834E-2</v>
      </c>
      <c r="AM28" s="50">
        <f t="shared" si="2"/>
        <v>2.5721701374462946E-2</v>
      </c>
      <c r="AN28" s="50">
        <f t="shared" si="2"/>
        <v>2.3624909127252541E-2</v>
      </c>
      <c r="AO28" s="154">
        <f t="shared" si="2"/>
        <v>2.3306762917155274E-2</v>
      </c>
      <c r="AP28" s="154">
        <f t="shared" si="2"/>
        <v>2.2304562111223458E-2</v>
      </c>
      <c r="AQ28" s="154">
        <f t="shared" si="1"/>
        <v>2.1505713453090956E-2</v>
      </c>
      <c r="AR28" s="154">
        <f t="shared" ref="AR28:AS28" si="3">AR29/AR30</f>
        <v>2.1469993956693273E-2</v>
      </c>
      <c r="AS28" s="154">
        <f t="shared" si="3"/>
        <v>2.0298171805516959E-2</v>
      </c>
      <c r="AT28" s="154">
        <f t="shared" ref="AT28:AU28" si="4">AT29/AT30</f>
        <v>1.9335332540745685E-2</v>
      </c>
      <c r="AU28" s="154">
        <f t="shared" si="4"/>
        <v>2.086814724143508E-2</v>
      </c>
      <c r="AV28" s="154">
        <f t="shared" ref="AV28:AW28" si="5">AV29/AV30</f>
        <v>2.1657384481910617E-2</v>
      </c>
      <c r="AW28" s="154">
        <f t="shared" si="5"/>
        <v>2.1548120494449964E-2</v>
      </c>
    </row>
    <row r="29" spans="1:49">
      <c r="A29" s="22"/>
      <c r="B29" s="20" t="s">
        <v>202</v>
      </c>
      <c r="C29" s="253"/>
      <c r="D29" s="8" t="s">
        <v>166</v>
      </c>
      <c r="E29" s="8" t="s">
        <v>167</v>
      </c>
      <c r="F29" s="51">
        <v>1046.931</v>
      </c>
      <c r="G29" s="51">
        <v>1178.9069999999999</v>
      </c>
      <c r="H29" s="66">
        <v>1335.452837349</v>
      </c>
      <c r="I29" s="66">
        <v>1361.3223269000005</v>
      </c>
      <c r="J29" s="66">
        <v>1311.9965224999996</v>
      </c>
      <c r="K29" s="66">
        <v>1571.6205073999997</v>
      </c>
      <c r="L29" s="66">
        <v>2079.2242741999999</v>
      </c>
      <c r="M29" s="66">
        <v>2088.0510842120002</v>
      </c>
      <c r="N29" s="66">
        <v>1791.2382343910001</v>
      </c>
      <c r="O29" s="66">
        <v>2259.5574943000001</v>
      </c>
      <c r="P29" s="66">
        <v>2237.2690901999995</v>
      </c>
      <c r="Q29" s="66">
        <v>2105.0901447000001</v>
      </c>
      <c r="R29" s="66">
        <v>2463.8729265000006</v>
      </c>
      <c r="S29" s="66">
        <v>2532.4180577000002</v>
      </c>
      <c r="T29" s="66">
        <v>2291.9744719</v>
      </c>
      <c r="U29" s="66">
        <v>2319.8353427000002</v>
      </c>
      <c r="V29" s="66">
        <v>2023.7617608999999</v>
      </c>
      <c r="W29" s="66">
        <v>2379.0328020999996</v>
      </c>
      <c r="X29" s="66">
        <v>2402.330371</v>
      </c>
      <c r="Y29" s="66">
        <v>2412.5471624000002</v>
      </c>
      <c r="Z29" s="66">
        <v>2534.7046086</v>
      </c>
      <c r="AA29" s="66">
        <v>3305.3629571000001</v>
      </c>
      <c r="AB29" s="66">
        <v>3722.3732362999999</v>
      </c>
      <c r="AC29" s="66">
        <v>3259.3107725</v>
      </c>
      <c r="AD29" s="66">
        <v>3766.5676752999998</v>
      </c>
      <c r="AE29" s="66">
        <v>4063.6131147000001</v>
      </c>
      <c r="AF29" s="66">
        <v>4593.1032369000004</v>
      </c>
      <c r="AG29" s="66">
        <v>4237.5512096000002</v>
      </c>
      <c r="AH29" s="66">
        <v>4131.1673964000001</v>
      </c>
      <c r="AI29" s="66">
        <v>4145.0244733999998</v>
      </c>
      <c r="AJ29" s="66">
        <v>4232.3248531999998</v>
      </c>
      <c r="AK29" s="66">
        <v>4113.7107330999997</v>
      </c>
      <c r="AL29" s="66">
        <v>3916.2389029000001</v>
      </c>
      <c r="AM29" s="66">
        <v>4024.3826939</v>
      </c>
      <c r="AN29" s="66">
        <v>3959.2369717000001</v>
      </c>
      <c r="AO29" s="151">
        <v>3887.0541718999998</v>
      </c>
      <c r="AP29" s="151">
        <v>3767.0193207000002</v>
      </c>
      <c r="AQ29" s="151">
        <v>3695.5245402999999</v>
      </c>
      <c r="AR29" s="151">
        <v>3905.5732806999999</v>
      </c>
      <c r="AS29" s="151">
        <v>3875.3867002000002</v>
      </c>
      <c r="AT29" s="151">
        <v>3868.2185615999992</v>
      </c>
      <c r="AU29" s="151">
        <v>4200.8415445999999</v>
      </c>
      <c r="AV29" s="151">
        <v>4479.4471297999999</v>
      </c>
      <c r="AW29" s="151">
        <v>4509.1981574000001</v>
      </c>
    </row>
    <row r="30" spans="1:49">
      <c r="A30" s="22"/>
      <c r="B30" s="20" t="s">
        <v>17</v>
      </c>
      <c r="C30" s="253"/>
      <c r="D30" s="8" t="s">
        <v>166</v>
      </c>
      <c r="E30" s="8" t="s">
        <v>167</v>
      </c>
      <c r="F30" s="51">
        <v>46853.864000000001</v>
      </c>
      <c r="G30" s="51">
        <v>46374.49</v>
      </c>
      <c r="H30" s="66">
        <v>49820</v>
      </c>
      <c r="I30" s="66">
        <v>48826</v>
      </c>
      <c r="J30" s="66">
        <v>51385</v>
      </c>
      <c r="K30" s="66">
        <v>53576.044446899999</v>
      </c>
      <c r="L30" s="66">
        <v>55346.969863000006</v>
      </c>
      <c r="M30" s="66">
        <v>56985.705540407005</v>
      </c>
      <c r="N30" s="66">
        <v>59028.478580110997</v>
      </c>
      <c r="O30" s="66">
        <v>60514.638032800001</v>
      </c>
      <c r="P30" s="66">
        <v>64031.387242499994</v>
      </c>
      <c r="Q30" s="66">
        <v>63026.143624400022</v>
      </c>
      <c r="R30" s="66">
        <v>70525.1477361</v>
      </c>
      <c r="S30" s="66">
        <v>72455.483337700003</v>
      </c>
      <c r="T30" s="66">
        <v>79747.380832800001</v>
      </c>
      <c r="U30" s="66">
        <v>85423.642980200006</v>
      </c>
      <c r="V30" s="66">
        <v>95905.696584300007</v>
      </c>
      <c r="W30" s="66">
        <v>96557.635261400021</v>
      </c>
      <c r="X30" s="66">
        <v>105344.09359449999</v>
      </c>
      <c r="Y30" s="66">
        <v>111983.1311178</v>
      </c>
      <c r="Z30" s="66">
        <v>117894.5227642</v>
      </c>
      <c r="AA30" s="66">
        <v>121073.0040464</v>
      </c>
      <c r="AB30" s="66">
        <v>120519.6306606</v>
      </c>
      <c r="AC30" s="66">
        <v>125815.12385600001</v>
      </c>
      <c r="AD30" s="66">
        <v>130036.2356741</v>
      </c>
      <c r="AE30" s="66">
        <v>133257.60137809999</v>
      </c>
      <c r="AF30" s="66">
        <v>134162.35758030001</v>
      </c>
      <c r="AG30" s="66">
        <v>133542.8505116</v>
      </c>
      <c r="AH30" s="66">
        <v>137412.00281770001</v>
      </c>
      <c r="AI30" s="66">
        <v>137500.2145378</v>
      </c>
      <c r="AJ30" s="66">
        <v>140764.743154</v>
      </c>
      <c r="AK30" s="66">
        <v>145104.3479083</v>
      </c>
      <c r="AL30" s="66">
        <v>153658.6339822</v>
      </c>
      <c r="AM30" s="66">
        <v>156458.6508222</v>
      </c>
      <c r="AN30" s="66">
        <v>167587.39474399999</v>
      </c>
      <c r="AO30" s="151">
        <v>166777.95134900001</v>
      </c>
      <c r="AP30" s="151">
        <v>168890.0818548</v>
      </c>
      <c r="AQ30" s="151">
        <v>171839.19744680001</v>
      </c>
      <c r="AR30" s="151">
        <v>181908.4480684</v>
      </c>
      <c r="AS30" s="151">
        <v>190922.94307740001</v>
      </c>
      <c r="AT30" s="151">
        <v>200059.58281029997</v>
      </c>
      <c r="AU30" s="151">
        <v>201304.0015483</v>
      </c>
      <c r="AV30" s="151">
        <v>206832.32241369999</v>
      </c>
      <c r="AW30" s="151">
        <v>209261.7849692</v>
      </c>
    </row>
    <row r="31" spans="1:49">
      <c r="A31" s="96" t="s">
        <v>54</v>
      </c>
      <c r="B31" s="96" t="s">
        <v>101</v>
      </c>
      <c r="C31" s="253"/>
      <c r="D31" s="6"/>
      <c r="E31" s="6"/>
      <c r="F31" s="50" t="s">
        <v>197</v>
      </c>
      <c r="G31" s="50" t="s">
        <v>197</v>
      </c>
      <c r="H31" s="50" t="s">
        <v>197</v>
      </c>
      <c r="I31" s="50" t="s">
        <v>197</v>
      </c>
      <c r="J31" s="50" t="s">
        <v>197</v>
      </c>
      <c r="K31" s="50" t="s">
        <v>197</v>
      </c>
      <c r="L31" s="50" t="s">
        <v>197</v>
      </c>
      <c r="M31" s="50" t="s">
        <v>197</v>
      </c>
      <c r="N31" s="50" t="s">
        <v>197</v>
      </c>
      <c r="O31" s="50" t="s">
        <v>197</v>
      </c>
      <c r="P31" s="50" t="s">
        <v>197</v>
      </c>
      <c r="Q31" s="50" t="s">
        <v>197</v>
      </c>
      <c r="R31" s="50" t="s">
        <v>197</v>
      </c>
      <c r="S31" s="50" t="s">
        <v>197</v>
      </c>
      <c r="T31" s="50" t="s">
        <v>197</v>
      </c>
      <c r="U31" s="50" t="s">
        <v>197</v>
      </c>
      <c r="V31" s="50" t="s">
        <v>197</v>
      </c>
      <c r="W31" s="50" t="s">
        <v>197</v>
      </c>
      <c r="X31" s="50" t="s">
        <v>197</v>
      </c>
      <c r="Y31" s="50" t="s">
        <v>197</v>
      </c>
      <c r="Z31" s="50" t="s">
        <v>197</v>
      </c>
      <c r="AA31" s="50" t="s">
        <v>197</v>
      </c>
      <c r="AB31" s="50" t="s">
        <v>197</v>
      </c>
      <c r="AC31" s="50" t="s">
        <v>197</v>
      </c>
      <c r="AD31" s="50" t="s">
        <v>197</v>
      </c>
      <c r="AE31" s="50" t="s">
        <v>197</v>
      </c>
      <c r="AF31" s="50" t="s">
        <v>197</v>
      </c>
      <c r="AG31" s="50" t="s">
        <v>197</v>
      </c>
      <c r="AH31" s="50" t="s">
        <v>197</v>
      </c>
      <c r="AI31" s="50" t="s">
        <v>197</v>
      </c>
      <c r="AJ31" s="50" t="s">
        <v>197</v>
      </c>
      <c r="AK31" s="50" t="s">
        <v>197</v>
      </c>
      <c r="AL31" s="50" t="s">
        <v>197</v>
      </c>
      <c r="AM31" s="50" t="s">
        <v>197</v>
      </c>
      <c r="AN31" s="50" t="s">
        <v>197</v>
      </c>
      <c r="AO31" s="154" t="s">
        <v>197</v>
      </c>
      <c r="AP31" s="154" t="s">
        <v>197</v>
      </c>
      <c r="AQ31" s="154" t="s">
        <v>197</v>
      </c>
      <c r="AR31" s="154" t="s">
        <v>197</v>
      </c>
      <c r="AS31" s="154" t="s">
        <v>197</v>
      </c>
      <c r="AT31" s="154" t="s">
        <v>197</v>
      </c>
      <c r="AU31" s="154" t="s">
        <v>197</v>
      </c>
      <c r="AV31" s="154" t="s">
        <v>197</v>
      </c>
      <c r="AW31" s="154" t="s">
        <v>197</v>
      </c>
    </row>
    <row r="32" spans="1:49">
      <c r="A32" s="20"/>
      <c r="B32" s="20" t="s">
        <v>18</v>
      </c>
      <c r="C32" s="253"/>
      <c r="D32" s="8" t="s">
        <v>166</v>
      </c>
      <c r="E32" s="8" t="s">
        <v>167</v>
      </c>
      <c r="F32" s="51">
        <v>705.61800000000005</v>
      </c>
      <c r="G32" s="51">
        <v>796.20999999999981</v>
      </c>
      <c r="H32" s="66">
        <v>930.22170080000001</v>
      </c>
      <c r="I32" s="66">
        <v>913.47419589999993</v>
      </c>
      <c r="J32" s="66">
        <v>855.5011485</v>
      </c>
      <c r="K32" s="66">
        <v>1041.8772410000001</v>
      </c>
      <c r="L32" s="66">
        <v>1354.0818694000002</v>
      </c>
      <c r="M32" s="66">
        <v>1337.3688022999997</v>
      </c>
      <c r="N32" s="66">
        <v>975.12609539999994</v>
      </c>
      <c r="O32" s="66">
        <v>1279.7297152000001</v>
      </c>
      <c r="P32" s="66">
        <v>1382.2462410999999</v>
      </c>
      <c r="Q32" s="66">
        <v>1223.2152728000001</v>
      </c>
      <c r="R32" s="66">
        <v>1262.4860205</v>
      </c>
      <c r="S32" s="66">
        <v>1253.0128221</v>
      </c>
      <c r="T32" s="66">
        <v>1284.2962292</v>
      </c>
      <c r="U32" s="66">
        <v>1328.5756243000001</v>
      </c>
      <c r="V32" s="66">
        <v>1193.3336781999999</v>
      </c>
      <c r="W32" s="66">
        <v>1445.9385370999998</v>
      </c>
      <c r="X32" s="66">
        <v>1501.9425647999999</v>
      </c>
      <c r="Y32" s="66">
        <v>1529.7555894</v>
      </c>
      <c r="Z32" s="66">
        <v>1634.6792614999999</v>
      </c>
      <c r="AA32" s="66">
        <v>2070.3898843000002</v>
      </c>
      <c r="AB32" s="66">
        <v>2265.1087656</v>
      </c>
      <c r="AC32" s="66">
        <v>1961.0768350999999</v>
      </c>
      <c r="AD32" s="66">
        <v>2457.1658996000001</v>
      </c>
      <c r="AE32" s="66">
        <v>2600.2090162999998</v>
      </c>
      <c r="AF32" s="66">
        <v>3222.8113232999999</v>
      </c>
      <c r="AG32" s="66">
        <v>2874.6080314000001</v>
      </c>
      <c r="AH32" s="66">
        <v>2658.5941969999999</v>
      </c>
      <c r="AI32" s="66">
        <v>2636.1721247</v>
      </c>
      <c r="AJ32" s="66">
        <v>2654.3535062999999</v>
      </c>
      <c r="AK32" s="66">
        <v>1841.5066076999999</v>
      </c>
      <c r="AL32" s="66">
        <v>1700.4661120999999</v>
      </c>
      <c r="AM32" s="66">
        <v>1771.7740243000001</v>
      </c>
      <c r="AN32" s="66">
        <v>1785.8223883000001</v>
      </c>
      <c r="AO32" s="151">
        <v>1843.7382149</v>
      </c>
      <c r="AP32" s="151">
        <v>1633.8859206</v>
      </c>
      <c r="AQ32" s="151">
        <v>1467.6446410000001</v>
      </c>
      <c r="AR32" s="151">
        <v>1681.4824283</v>
      </c>
      <c r="AS32" s="151">
        <v>1476.760622</v>
      </c>
      <c r="AT32" s="151">
        <v>1535.0928825000001</v>
      </c>
      <c r="AU32" s="151">
        <v>1808.7958633999999</v>
      </c>
      <c r="AV32" s="151">
        <v>2067.8233819000002</v>
      </c>
      <c r="AW32" s="151">
        <v>1839.3444651</v>
      </c>
    </row>
    <row r="33" spans="1:49">
      <c r="A33" s="22"/>
      <c r="B33" s="20" t="s">
        <v>13</v>
      </c>
      <c r="C33" s="253"/>
      <c r="D33" s="8"/>
      <c r="E33" s="8"/>
      <c r="F33" s="51" t="s">
        <v>197</v>
      </c>
      <c r="G33" s="51" t="s">
        <v>197</v>
      </c>
      <c r="H33" s="51" t="s">
        <v>197</v>
      </c>
      <c r="I33" s="51" t="s">
        <v>197</v>
      </c>
      <c r="J33" s="51" t="s">
        <v>197</v>
      </c>
      <c r="K33" s="51" t="s">
        <v>197</v>
      </c>
      <c r="L33" s="51" t="s">
        <v>197</v>
      </c>
      <c r="M33" s="51" t="s">
        <v>197</v>
      </c>
      <c r="N33" s="51" t="s">
        <v>197</v>
      </c>
      <c r="O33" s="51" t="s">
        <v>197</v>
      </c>
      <c r="P33" s="51" t="s">
        <v>197</v>
      </c>
      <c r="Q33" s="51" t="s">
        <v>197</v>
      </c>
      <c r="R33" s="51" t="s">
        <v>197</v>
      </c>
      <c r="S33" s="51" t="s">
        <v>197</v>
      </c>
      <c r="T33" s="51" t="s">
        <v>197</v>
      </c>
      <c r="U33" s="51" t="s">
        <v>197</v>
      </c>
      <c r="V33" s="51"/>
      <c r="W33" s="51"/>
      <c r="X33" s="51" t="s">
        <v>197</v>
      </c>
      <c r="Y33" s="51" t="s">
        <v>197</v>
      </c>
      <c r="Z33" s="51" t="s">
        <v>197</v>
      </c>
      <c r="AA33" s="51" t="s">
        <v>197</v>
      </c>
      <c r="AB33" s="51" t="s">
        <v>197</v>
      </c>
      <c r="AC33" s="51" t="s">
        <v>197</v>
      </c>
      <c r="AD33" s="127" t="s">
        <v>197</v>
      </c>
      <c r="AE33" s="127" t="s">
        <v>197</v>
      </c>
      <c r="AF33" s="127" t="s">
        <v>197</v>
      </c>
      <c r="AG33" s="127" t="s">
        <v>197</v>
      </c>
      <c r="AH33" s="127" t="s">
        <v>197</v>
      </c>
      <c r="AI33" s="127" t="s">
        <v>197</v>
      </c>
      <c r="AJ33" s="127" t="s">
        <v>197</v>
      </c>
      <c r="AK33" s="127" t="s">
        <v>197</v>
      </c>
      <c r="AL33" s="127" t="s">
        <v>197</v>
      </c>
      <c r="AM33" s="127" t="s">
        <v>197</v>
      </c>
      <c r="AN33" s="116" t="s">
        <v>197</v>
      </c>
      <c r="AO33" s="116" t="s">
        <v>197</v>
      </c>
      <c r="AP33" s="116" t="s">
        <v>197</v>
      </c>
      <c r="AQ33" s="116" t="s">
        <v>197</v>
      </c>
      <c r="AR33" s="116" t="s">
        <v>197</v>
      </c>
      <c r="AS33" s="116" t="s">
        <v>197</v>
      </c>
      <c r="AT33" s="116" t="s">
        <v>197</v>
      </c>
      <c r="AU33" s="116" t="s">
        <v>197</v>
      </c>
      <c r="AV33" s="116" t="s">
        <v>197</v>
      </c>
      <c r="AW33" s="116" t="s">
        <v>197</v>
      </c>
    </row>
    <row r="34" spans="1:49">
      <c r="A34" s="96" t="s">
        <v>55</v>
      </c>
      <c r="B34" s="96" t="s">
        <v>203</v>
      </c>
      <c r="C34" s="253"/>
      <c r="D34" s="6"/>
      <c r="E34" s="6"/>
      <c r="F34" s="50">
        <v>0.326012889101574</v>
      </c>
      <c r="G34" s="50">
        <v>0.32462017784269676</v>
      </c>
      <c r="H34" s="50">
        <v>0.30514392812424695</v>
      </c>
      <c r="I34" s="50">
        <v>0.32905814180749487</v>
      </c>
      <c r="J34" s="50">
        <v>0.3479385472560973</v>
      </c>
      <c r="K34" s="50">
        <v>0.33706818147618661</v>
      </c>
      <c r="L34" s="50">
        <v>0.34875622307699572</v>
      </c>
      <c r="M34" s="50">
        <v>0.35951336994961353</v>
      </c>
      <c r="N34" s="50">
        <v>0.45561339828002745</v>
      </c>
      <c r="O34" s="50">
        <v>0.43363702033328694</v>
      </c>
      <c r="P34" s="50">
        <v>0.38217255708993203</v>
      </c>
      <c r="Q34" s="50">
        <v>0.41892499193932498</v>
      </c>
      <c r="R34" s="50">
        <v>0.48760100128483602</v>
      </c>
      <c r="S34" s="50">
        <v>0.50521091164623322</v>
      </c>
      <c r="T34" s="50">
        <v>0.43965508999088254</v>
      </c>
      <c r="U34" s="50">
        <v>0.42729744657062468</v>
      </c>
      <c r="V34" s="50">
        <v>0.41033885447598095</v>
      </c>
      <c r="W34" s="50">
        <v>0.39221580474903361</v>
      </c>
      <c r="X34" s="50">
        <f t="shared" ref="X34:AF34" si="6">X35/X36</f>
        <v>0.37479766191575153</v>
      </c>
      <c r="Y34" s="50">
        <f t="shared" si="6"/>
        <v>0.36591681470873283</v>
      </c>
      <c r="Z34" s="50">
        <f t="shared" si="6"/>
        <v>0.35508096053729643</v>
      </c>
      <c r="AA34" s="50">
        <f t="shared" si="6"/>
        <v>0.37362706874512758</v>
      </c>
      <c r="AB34" s="50">
        <f t="shared" si="6"/>
        <v>0.39148800461194633</v>
      </c>
      <c r="AC34" s="50">
        <f>AC35/AC36</f>
        <v>0.39831548079234291</v>
      </c>
      <c r="AD34" s="50">
        <f t="shared" ref="AD34:AE34" si="7">AD35/AD36</f>
        <v>0.34763792624427181</v>
      </c>
      <c r="AE34" s="50">
        <f t="shared" si="7"/>
        <v>0.36012387426996412</v>
      </c>
      <c r="AF34" s="50">
        <f t="shared" si="6"/>
        <v>0.29833684176557812</v>
      </c>
      <c r="AG34" s="50">
        <f t="shared" ref="AG34:AQ34" si="8">AG35/AG36</f>
        <v>0.32163462121998843</v>
      </c>
      <c r="AH34" s="50">
        <f t="shared" ref="AH34:AP34" si="9">AH35/AH36</f>
        <v>0.35645449774880489</v>
      </c>
      <c r="AI34" s="50">
        <f t="shared" si="9"/>
        <v>0.36401530518886127</v>
      </c>
      <c r="AJ34" s="50">
        <f t="shared" si="9"/>
        <v>0.37283795588302221</v>
      </c>
      <c r="AK34" s="50">
        <f t="shared" si="9"/>
        <v>0.55234902812131326</v>
      </c>
      <c r="AL34" s="50">
        <f t="shared" si="9"/>
        <v>0.56579101677356969</v>
      </c>
      <c r="AM34" s="50">
        <f t="shared" si="9"/>
        <v>0.55974017406804155</v>
      </c>
      <c r="AN34" s="50">
        <f t="shared" si="9"/>
        <v>0.5489478399336094</v>
      </c>
      <c r="AO34" s="154">
        <f t="shared" si="9"/>
        <v>0.52567210711170076</v>
      </c>
      <c r="AP34" s="154">
        <f t="shared" si="9"/>
        <v>0.56626558520109049</v>
      </c>
      <c r="AQ34" s="154">
        <f t="shared" si="8"/>
        <v>0.6028589108270791</v>
      </c>
      <c r="AR34" s="154">
        <f t="shared" ref="AR34:AS34" si="10">AR35/AR36</f>
        <v>0.56946591256927426</v>
      </c>
      <c r="AS34" s="154">
        <f t="shared" si="10"/>
        <v>0.61893851214285589</v>
      </c>
      <c r="AT34" s="154">
        <f t="shared" ref="AT34:AU34" si="11">AT35/AT36</f>
        <v>0.60315249563741191</v>
      </c>
      <c r="AU34" s="154">
        <f t="shared" si="11"/>
        <v>0.5694205924703043</v>
      </c>
      <c r="AV34" s="154">
        <f t="shared" ref="AV34:AW34" si="12">AV35/AV36</f>
        <v>0.53837531240326852</v>
      </c>
      <c r="AW34" s="154">
        <f t="shared" si="12"/>
        <v>0.59209056668279925</v>
      </c>
    </row>
    <row r="35" spans="1:49">
      <c r="A35" s="22"/>
      <c r="B35" s="20" t="s">
        <v>19</v>
      </c>
      <c r="C35" s="253"/>
      <c r="D35" s="8" t="s">
        <v>166</v>
      </c>
      <c r="E35" s="8" t="s">
        <v>167</v>
      </c>
      <c r="F35" s="66">
        <v>341.31299999999999</v>
      </c>
      <c r="G35" s="66">
        <v>382.69700000000006</v>
      </c>
      <c r="H35" s="66">
        <v>405.23113654899998</v>
      </c>
      <c r="I35" s="66">
        <v>447.84813100000054</v>
      </c>
      <c r="J35" s="66">
        <v>456.49537399999963</v>
      </c>
      <c r="K35" s="66">
        <v>529.74326639999958</v>
      </c>
      <c r="L35" s="66">
        <v>725.14240479999967</v>
      </c>
      <c r="M35" s="66">
        <v>750.68228191200046</v>
      </c>
      <c r="N35" s="66">
        <v>816.11213909999992</v>
      </c>
      <c r="O35" s="66">
        <v>979.82777910000004</v>
      </c>
      <c r="P35" s="66">
        <v>855.02284909999958</v>
      </c>
      <c r="Q35" s="66">
        <v>881.87487190000002</v>
      </c>
      <c r="R35" s="66">
        <v>1201.3869060000006</v>
      </c>
      <c r="S35" s="66">
        <v>1279.4052356000002</v>
      </c>
      <c r="T35" s="66">
        <v>1007.6782427000001</v>
      </c>
      <c r="U35" s="66">
        <v>991.25971840000011</v>
      </c>
      <c r="V35" s="66">
        <v>830.4280827</v>
      </c>
      <c r="W35" s="66">
        <v>933.09426499999972</v>
      </c>
      <c r="X35" s="66">
        <v>900.3878062</v>
      </c>
      <c r="Y35" s="66">
        <v>882.79157299999997</v>
      </c>
      <c r="Z35" s="66">
        <v>900.02534709999998</v>
      </c>
      <c r="AA35" s="66">
        <f>+AA29-AA32</f>
        <v>1234.9730728</v>
      </c>
      <c r="AB35" s="66">
        <f>+AB29-AB32</f>
        <v>1457.2644706999999</v>
      </c>
      <c r="AC35" s="66">
        <v>1298.2339374000001</v>
      </c>
      <c r="AD35" s="65">
        <v>1309.4017756999997</v>
      </c>
      <c r="AE35" s="65">
        <v>1463.4040984000001</v>
      </c>
      <c r="AF35" s="65">
        <v>1370.2919136</v>
      </c>
      <c r="AG35" s="65">
        <v>1362.9431781999999</v>
      </c>
      <c r="AH35" s="65">
        <v>1472.5731994</v>
      </c>
      <c r="AI35" s="65">
        <v>1508.8523487</v>
      </c>
      <c r="AJ35" s="65">
        <v>1577.9713469000001</v>
      </c>
      <c r="AK35" s="65">
        <v>2272.2041254000001</v>
      </c>
      <c r="AL35" s="65">
        <v>2215.7727908000002</v>
      </c>
      <c r="AM35" s="65">
        <v>2252.6086696000002</v>
      </c>
      <c r="AN35" s="65">
        <v>2173.4145834000001</v>
      </c>
      <c r="AO35" s="65">
        <v>2043.315957</v>
      </c>
      <c r="AP35" s="65">
        <v>2133.1334001</v>
      </c>
      <c r="AQ35" s="151">
        <v>2227.8798993</v>
      </c>
      <c r="AR35" s="151">
        <f>AR29-AR32</f>
        <v>2224.0908523999997</v>
      </c>
      <c r="AS35" s="151">
        <f>AS36-AS32</f>
        <v>2398.6260781999999</v>
      </c>
      <c r="AT35" s="151">
        <f>AT36-AT32</f>
        <v>2333.1256790999992</v>
      </c>
      <c r="AU35" s="151">
        <f>AU36-AU32</f>
        <v>2392.0456812000002</v>
      </c>
      <c r="AV35" s="151">
        <f>AV36-AV32</f>
        <v>2411.6237478999997</v>
      </c>
      <c r="AW35" s="151">
        <f>AW36-AW32</f>
        <v>2669.8536923000001</v>
      </c>
    </row>
    <row r="36" spans="1:49">
      <c r="A36" s="22"/>
      <c r="B36" s="20" t="s">
        <v>202</v>
      </c>
      <c r="C36" s="253"/>
      <c r="D36" s="8" t="s">
        <v>166</v>
      </c>
      <c r="E36" s="8" t="s">
        <v>167</v>
      </c>
      <c r="F36" s="75">
        <v>1046.931</v>
      </c>
      <c r="G36" s="75">
        <v>1178.9069999999999</v>
      </c>
      <c r="H36" s="75">
        <v>1328</v>
      </c>
      <c r="I36" s="75">
        <v>1361</v>
      </c>
      <c r="J36" s="75">
        <v>1312</v>
      </c>
      <c r="K36" s="75">
        <v>1571.6205073999997</v>
      </c>
      <c r="L36" s="75">
        <v>2079.2242741999999</v>
      </c>
      <c r="M36" s="75">
        <v>2088.0510842120002</v>
      </c>
      <c r="N36" s="75">
        <v>1791.2382343910001</v>
      </c>
      <c r="O36" s="75">
        <v>2259.5574943000001</v>
      </c>
      <c r="P36" s="75">
        <v>2237.2690901999995</v>
      </c>
      <c r="Q36" s="75">
        <v>2105.0901447000001</v>
      </c>
      <c r="R36" s="75">
        <v>2463.8729265000006</v>
      </c>
      <c r="S36" s="75">
        <v>2532.4180577000002</v>
      </c>
      <c r="T36" s="66">
        <v>2291.9744719</v>
      </c>
      <c r="U36" s="66">
        <v>2319.8353427000002</v>
      </c>
      <c r="V36" s="66">
        <v>2023.7617608999999</v>
      </c>
      <c r="W36" s="66">
        <v>2379.0328020999996</v>
      </c>
      <c r="X36" s="66">
        <v>2402.330371</v>
      </c>
      <c r="Y36" s="66">
        <v>2412.5471624000002</v>
      </c>
      <c r="Z36" s="66">
        <v>2534.7046086</v>
      </c>
      <c r="AA36" s="66">
        <f>+AA29</f>
        <v>3305.3629571000001</v>
      </c>
      <c r="AB36" s="66">
        <f>+AB29</f>
        <v>3722.3732362999999</v>
      </c>
      <c r="AC36" s="66">
        <f>AC29</f>
        <v>3259.3107725</v>
      </c>
      <c r="AD36" s="66">
        <v>3766.5676752999998</v>
      </c>
      <c r="AE36" s="66">
        <f t="shared" ref="AE36:AQ36" si="13">AE29</f>
        <v>4063.6131147000001</v>
      </c>
      <c r="AF36" s="66">
        <f t="shared" si="13"/>
        <v>4593.1032369000004</v>
      </c>
      <c r="AG36" s="66">
        <f t="shared" si="13"/>
        <v>4237.5512096000002</v>
      </c>
      <c r="AH36" s="66">
        <f t="shared" si="13"/>
        <v>4131.1673964000001</v>
      </c>
      <c r="AI36" s="66">
        <f t="shared" si="13"/>
        <v>4145.0244733999998</v>
      </c>
      <c r="AJ36" s="66">
        <f t="shared" ref="AJ36:AP36" si="14">AJ29</f>
        <v>4232.3248531999998</v>
      </c>
      <c r="AK36" s="66">
        <f t="shared" si="14"/>
        <v>4113.7107330999997</v>
      </c>
      <c r="AL36" s="66">
        <f t="shared" si="14"/>
        <v>3916.2389029000001</v>
      </c>
      <c r="AM36" s="66">
        <f t="shared" si="14"/>
        <v>4024.3826939</v>
      </c>
      <c r="AN36" s="66">
        <f t="shared" si="14"/>
        <v>3959.2369717000001</v>
      </c>
      <c r="AO36" s="151">
        <f t="shared" si="14"/>
        <v>3887.0541718999998</v>
      </c>
      <c r="AP36" s="151">
        <f t="shared" si="14"/>
        <v>3767.0193207000002</v>
      </c>
      <c r="AQ36" s="151">
        <f t="shared" si="13"/>
        <v>3695.5245402999999</v>
      </c>
      <c r="AR36" s="151">
        <f t="shared" ref="AR36" si="15">AR29</f>
        <v>3905.5732806999999</v>
      </c>
      <c r="AS36" s="151">
        <f>AS29</f>
        <v>3875.3867002000002</v>
      </c>
      <c r="AT36" s="151">
        <f>AT29</f>
        <v>3868.2185615999992</v>
      </c>
      <c r="AU36" s="151">
        <f>AU29</f>
        <v>4200.8415445999999</v>
      </c>
      <c r="AV36" s="151">
        <f>AV29</f>
        <v>4479.4471297999999</v>
      </c>
      <c r="AW36" s="151">
        <f>AW29</f>
        <v>4509.1981574000001</v>
      </c>
    </row>
    <row r="37" spans="1:49">
      <c r="A37" s="48" t="s">
        <v>20</v>
      </c>
      <c r="B37" s="19"/>
      <c r="C37" s="253"/>
      <c r="D37" s="3"/>
      <c r="E37" s="3"/>
      <c r="F37" s="74"/>
      <c r="G37" s="74"/>
      <c r="H37" s="74"/>
      <c r="I37" s="74"/>
      <c r="J37" s="74"/>
      <c r="K37" s="74"/>
      <c r="L37" s="74"/>
      <c r="M37" s="74"/>
      <c r="N37" s="74"/>
      <c r="O37" s="74"/>
      <c r="P37" s="74"/>
      <c r="Q37" s="74"/>
      <c r="R37" s="74"/>
      <c r="S37" s="74"/>
      <c r="T37" s="74"/>
      <c r="U37" s="74"/>
      <c r="V37" s="74"/>
      <c r="W37" s="74"/>
      <c r="X37" s="74"/>
      <c r="Y37" s="74"/>
      <c r="Z37" s="74"/>
      <c r="AA37" s="74"/>
      <c r="AB37" s="74"/>
      <c r="AC37" s="74"/>
      <c r="AD37" s="135"/>
      <c r="AE37" s="135"/>
      <c r="AF37" s="135"/>
      <c r="AG37" s="135"/>
      <c r="AH37" s="135"/>
      <c r="AI37" s="135"/>
      <c r="AJ37" s="135"/>
      <c r="AK37" s="135"/>
      <c r="AL37" s="135"/>
      <c r="AM37" s="135"/>
      <c r="AN37" s="135"/>
      <c r="AO37" s="161"/>
      <c r="AP37" s="135"/>
      <c r="AQ37" s="135"/>
      <c r="AR37" s="135"/>
      <c r="AS37" s="135"/>
      <c r="AT37" s="135"/>
      <c r="AU37" s="135"/>
      <c r="AV37" s="135"/>
      <c r="AW37" s="135"/>
    </row>
    <row r="38" spans="1:49">
      <c r="A38" s="96" t="s">
        <v>56</v>
      </c>
      <c r="B38" s="96" t="s">
        <v>57</v>
      </c>
      <c r="C38" s="253"/>
      <c r="D38" s="6"/>
      <c r="E38" s="6"/>
      <c r="F38" s="226">
        <v>3.6553696116919068E-2</v>
      </c>
      <c r="G38" s="226">
        <v>2.7941860343545552E-2</v>
      </c>
      <c r="H38" s="226">
        <v>2.3881561121960604E-2</v>
      </c>
      <c r="I38" s="226">
        <v>2.3735924710144424E-2</v>
      </c>
      <c r="J38" s="226">
        <v>2.0465731419827209E-2</v>
      </c>
      <c r="K38" s="226">
        <v>2.549755084708355E-2</v>
      </c>
      <c r="L38" s="226">
        <v>2.0019262405792708E-2</v>
      </c>
      <c r="M38" s="226">
        <v>2.2467229459743047E-2</v>
      </c>
      <c r="N38" s="226">
        <v>1.8338614111721874E-2</v>
      </c>
      <c r="O38" s="226">
        <v>2.4424765842515555E-2</v>
      </c>
      <c r="P38" s="226">
        <v>2.2550450632909232E-2</v>
      </c>
      <c r="Q38" s="226">
        <v>2.2980214558552172E-2</v>
      </c>
      <c r="R38" s="226">
        <v>1.77294468737134E-2</v>
      </c>
      <c r="S38" s="50">
        <v>1.9991017903594584E-2</v>
      </c>
      <c r="T38" s="50">
        <v>2.6787701576060148E-2</v>
      </c>
      <c r="U38" s="50">
        <v>2.6534351854720702E-2</v>
      </c>
      <c r="V38" s="50">
        <v>2.6694988655133076E-2</v>
      </c>
      <c r="W38" s="50">
        <v>2.5882977412742276E-2</v>
      </c>
      <c r="X38" s="50">
        <f t="shared" ref="X38:AF38" si="16">X39/X40</f>
        <v>2.5699385377328833E-2</v>
      </c>
      <c r="Y38" s="50">
        <f t="shared" si="16"/>
        <v>2.5613525825225251E-2</v>
      </c>
      <c r="Z38" s="50">
        <f t="shared" si="16"/>
        <v>2.3848440283506449E-2</v>
      </c>
      <c r="AA38" s="50">
        <f t="shared" si="16"/>
        <v>1.97735919447725E-2</v>
      </c>
      <c r="AB38" s="50">
        <f t="shared" si="16"/>
        <v>1.9717537215506196E-2</v>
      </c>
      <c r="AC38" s="50">
        <f>AC39/AC40</f>
        <v>2.0073498330806815E-2</v>
      </c>
      <c r="AD38" s="50">
        <f t="shared" ref="AD38:AE38" si="17">AD39/AD40</f>
        <v>2.1778139059792007E-2</v>
      </c>
      <c r="AE38" s="50">
        <f t="shared" si="17"/>
        <v>2.263167623617704E-2</v>
      </c>
      <c r="AF38" s="50">
        <f t="shared" si="16"/>
        <v>1.9067640916177252E-2</v>
      </c>
      <c r="AG38" s="50">
        <f t="shared" ref="AG38:AQ38" si="18">AG39/AG40</f>
        <v>1.9608104552567476E-2</v>
      </c>
      <c r="AH38" s="50">
        <f t="shared" ref="AH38:AP38" si="19">AH39/AH40</f>
        <v>1.7253342709383671E-2</v>
      </c>
      <c r="AI38" s="50">
        <f t="shared" si="19"/>
        <v>2.4683192736352177E-2</v>
      </c>
      <c r="AJ38" s="50">
        <f t="shared" si="19"/>
        <v>2.3207380266118665E-2</v>
      </c>
      <c r="AK38" s="50">
        <f t="shared" si="19"/>
        <v>2.1835012628427079E-2</v>
      </c>
      <c r="AL38" s="50">
        <f t="shared" si="19"/>
        <v>2.1317200482996405E-2</v>
      </c>
      <c r="AM38" s="50">
        <f t="shared" si="19"/>
        <v>2.2351252820162214E-2</v>
      </c>
      <c r="AN38" s="50">
        <f t="shared" si="19"/>
        <v>1.8488836230971972E-2</v>
      </c>
      <c r="AO38" s="154">
        <f t="shared" si="19"/>
        <v>1.9139114838105181E-2</v>
      </c>
      <c r="AP38" s="154">
        <f t="shared" si="19"/>
        <v>1.7924443035678809E-2</v>
      </c>
      <c r="AQ38" s="154">
        <f t="shared" si="18"/>
        <v>1.7588981625860353E-2</v>
      </c>
      <c r="AR38" s="154">
        <f t="shared" ref="AR38:AS38" si="20">AR39/AR40</f>
        <v>1.8674809637429516E-2</v>
      </c>
      <c r="AS38" s="154">
        <f t="shared" si="20"/>
        <v>2.0000340816460051E-2</v>
      </c>
      <c r="AT38" s="154">
        <f t="shared" ref="AT38:AU38" si="21">AT39/AT40</f>
        <v>1.9345387256739094E-2</v>
      </c>
      <c r="AU38" s="154">
        <f t="shared" si="21"/>
        <v>1.6810851141432898E-2</v>
      </c>
      <c r="AV38" s="154">
        <f t="shared" ref="AV38:AW38" si="22">AV39/AV40</f>
        <v>1.6954296106922836E-2</v>
      </c>
      <c r="AW38" s="154">
        <f t="shared" si="22"/>
        <v>1.907028545328035E-2</v>
      </c>
    </row>
    <row r="39" spans="1:49">
      <c r="A39" s="22"/>
      <c r="B39" s="20" t="s">
        <v>257</v>
      </c>
      <c r="C39" s="253"/>
      <c r="D39" s="8" t="s">
        <v>166</v>
      </c>
      <c r="E39" s="8" t="s">
        <v>167</v>
      </c>
      <c r="F39" s="66">
        <v>1828.6290000000004</v>
      </c>
      <c r="G39" s="66">
        <v>1453.8480000000002</v>
      </c>
      <c r="H39" s="66">
        <v>1413.660765804</v>
      </c>
      <c r="I39" s="65">
        <v>1352.5611149000001</v>
      </c>
      <c r="J39" s="66">
        <v>1202.3165956</v>
      </c>
      <c r="K39" s="66">
        <v>1628.3412744000002</v>
      </c>
      <c r="L39" s="66">
        <v>1322.5962244000002</v>
      </c>
      <c r="M39" s="66">
        <v>1508.0466336</v>
      </c>
      <c r="N39" s="66">
        <v>1264.2083629000001</v>
      </c>
      <c r="O39" s="66">
        <v>1856.3909528000002</v>
      </c>
      <c r="P39" s="66">
        <v>1777.8669445999999</v>
      </c>
      <c r="Q39" s="66">
        <v>1798.3236454</v>
      </c>
      <c r="R39" s="66">
        <v>1469.0354674</v>
      </c>
      <c r="S39" s="66">
        <v>2571.1212316000001</v>
      </c>
      <c r="T39" s="51">
        <v>2523.3147423999999</v>
      </c>
      <c r="U39" s="51">
        <v>2609.3430487999999</v>
      </c>
      <c r="V39" s="51">
        <v>2763.7596849000001</v>
      </c>
      <c r="W39" s="51">
        <v>3183.8134996000003</v>
      </c>
      <c r="X39" s="51">
        <v>3216.2192292</v>
      </c>
      <c r="Y39" s="51">
        <v>3260.6587727000001</v>
      </c>
      <c r="Z39" s="51">
        <v>3131.8466260999999</v>
      </c>
      <c r="AA39" s="51">
        <v>2976.2952740000001</v>
      </c>
      <c r="AB39" s="51">
        <v>2998.0361779999998</v>
      </c>
      <c r="AC39" s="51">
        <v>3073.7059930999999</v>
      </c>
      <c r="AD39" s="51">
        <v>3391.3084322999998</v>
      </c>
      <c r="AE39" s="51">
        <v>3999.5926752</v>
      </c>
      <c r="AF39" s="51">
        <v>3367.6525793999999</v>
      </c>
      <c r="AG39" s="51">
        <v>3450.9614747000001</v>
      </c>
      <c r="AH39" s="51">
        <v>3081.8671250000002</v>
      </c>
      <c r="AI39" s="51">
        <v>4634.9626251999998</v>
      </c>
      <c r="AJ39" s="51">
        <v>4409.9075246000002</v>
      </c>
      <c r="AK39" s="51">
        <v>4219.0436319999999</v>
      </c>
      <c r="AL39" s="51">
        <v>4249.4016766000004</v>
      </c>
      <c r="AM39" s="51">
        <v>4792.3019184000004</v>
      </c>
      <c r="AN39" s="51">
        <v>4046.7830485999998</v>
      </c>
      <c r="AO39" s="116">
        <v>4103.7170400000005</v>
      </c>
      <c r="AP39" s="116">
        <v>3895.2512213999998</v>
      </c>
      <c r="AQ39" s="116">
        <v>4130.4721143999996</v>
      </c>
      <c r="AR39" s="116">
        <v>4450.7381468000003</v>
      </c>
      <c r="AS39" s="116">
        <v>4833.5270879</v>
      </c>
      <c r="AT39" s="116">
        <v>4747.6270832999999</v>
      </c>
      <c r="AU39" s="116">
        <v>4288.6023756000004</v>
      </c>
      <c r="AV39" s="116">
        <v>4341.4775375999998</v>
      </c>
      <c r="AW39" s="116">
        <v>4935.2867323999999</v>
      </c>
    </row>
    <row r="40" spans="1:49">
      <c r="A40" s="22"/>
      <c r="B40" s="20" t="s">
        <v>213</v>
      </c>
      <c r="C40" s="253"/>
      <c r="D40" s="8" t="s">
        <v>166</v>
      </c>
      <c r="E40" s="8" t="s">
        <v>167</v>
      </c>
      <c r="F40" s="66">
        <v>50025.8303333</v>
      </c>
      <c r="G40" s="66">
        <v>52031.181250100002</v>
      </c>
      <c r="H40" s="66">
        <v>59194.654762499995</v>
      </c>
      <c r="I40" s="66">
        <v>56983.712723099983</v>
      </c>
      <c r="J40" s="66">
        <v>58747.795079299984</v>
      </c>
      <c r="K40" s="66">
        <v>63862.654266900012</v>
      </c>
      <c r="L40" s="66">
        <v>66066.181540100006</v>
      </c>
      <c r="M40" s="66">
        <v>67122.055983899991</v>
      </c>
      <c r="N40" s="66">
        <v>68936.963022300013</v>
      </c>
      <c r="O40" s="66">
        <v>76004.452397600005</v>
      </c>
      <c r="P40" s="66">
        <v>78839.530683500023</v>
      </c>
      <c r="Q40" s="66">
        <v>78255.302656900007</v>
      </c>
      <c r="R40" s="66">
        <v>73484.775737000004</v>
      </c>
      <c r="S40" s="66">
        <v>91560.759132000007</v>
      </c>
      <c r="T40" s="51">
        <v>94196.761720499999</v>
      </c>
      <c r="U40" s="51">
        <v>98338.299841900007</v>
      </c>
      <c r="V40" s="51">
        <v>103531.03050930001</v>
      </c>
      <c r="W40" s="51">
        <v>123008.00826849999</v>
      </c>
      <c r="X40" s="51">
        <v>125147.7100319</v>
      </c>
      <c r="Y40" s="51">
        <v>127302.2228548</v>
      </c>
      <c r="Z40" s="51">
        <v>131322.9120592</v>
      </c>
      <c r="AA40" s="51">
        <v>150518.69596139999</v>
      </c>
      <c r="AB40" s="51">
        <v>152049.22122030001</v>
      </c>
      <c r="AC40" s="51">
        <v>153122.5869276</v>
      </c>
      <c r="AD40" s="51">
        <v>155720.76305459999</v>
      </c>
      <c r="AE40" s="51">
        <v>176725.4282653</v>
      </c>
      <c r="AF40" s="51">
        <v>176616.11072940001</v>
      </c>
      <c r="AG40" s="51">
        <v>175996.68878999999</v>
      </c>
      <c r="AH40" s="51">
        <v>178624.3498962</v>
      </c>
      <c r="AI40" s="51">
        <v>187778.08343950001</v>
      </c>
      <c r="AJ40" s="51">
        <v>190021.77212730001</v>
      </c>
      <c r="AK40" s="51">
        <v>193223.77796599999</v>
      </c>
      <c r="AL40" s="51">
        <v>199341.4510498</v>
      </c>
      <c r="AM40" s="51">
        <v>214408.6489003</v>
      </c>
      <c r="AN40" s="51">
        <v>218877.1103841</v>
      </c>
      <c r="AO40" s="116">
        <v>214415.19499270001</v>
      </c>
      <c r="AP40" s="116">
        <v>217315.049268</v>
      </c>
      <c r="AQ40" s="116">
        <v>234832.9313351</v>
      </c>
      <c r="AR40" s="116">
        <v>238328.43457099999</v>
      </c>
      <c r="AS40" s="116">
        <v>241672.23610119999</v>
      </c>
      <c r="AT40" s="116">
        <v>245413.90773380006</v>
      </c>
      <c r="AU40" s="116">
        <v>255109.1755866</v>
      </c>
      <c r="AV40" s="116">
        <v>256069.46523880001</v>
      </c>
      <c r="AW40" s="116">
        <v>258794.5914334</v>
      </c>
    </row>
    <row r="41" spans="1:49">
      <c r="A41" s="96" t="s">
        <v>50</v>
      </c>
      <c r="B41" s="96" t="s">
        <v>49</v>
      </c>
      <c r="C41" s="253"/>
      <c r="D41" s="6"/>
      <c r="E41" s="6"/>
      <c r="F41" s="50" t="s">
        <v>197</v>
      </c>
      <c r="G41" s="50" t="s">
        <v>197</v>
      </c>
      <c r="H41" s="50" t="s">
        <v>197</v>
      </c>
      <c r="I41" s="50" t="s">
        <v>197</v>
      </c>
      <c r="J41" s="50" t="s">
        <v>197</v>
      </c>
      <c r="K41" s="50" t="s">
        <v>197</v>
      </c>
      <c r="L41" s="50" t="s">
        <v>197</v>
      </c>
      <c r="M41" s="50" t="s">
        <v>197</v>
      </c>
      <c r="N41" s="50" t="s">
        <v>197</v>
      </c>
      <c r="O41" s="50" t="s">
        <v>197</v>
      </c>
      <c r="P41" s="50" t="s">
        <v>197</v>
      </c>
      <c r="Q41" s="50" t="s">
        <v>197</v>
      </c>
      <c r="R41" s="50" t="s">
        <v>197</v>
      </c>
      <c r="S41" s="50" t="s">
        <v>197</v>
      </c>
      <c r="T41" s="50" t="s">
        <v>197</v>
      </c>
      <c r="U41" s="50" t="s">
        <v>197</v>
      </c>
      <c r="V41" s="50" t="s">
        <v>197</v>
      </c>
      <c r="W41" s="50" t="s">
        <v>197</v>
      </c>
      <c r="X41" s="50" t="s">
        <v>197</v>
      </c>
      <c r="Y41" s="50" t="s">
        <v>197</v>
      </c>
      <c r="Z41" s="50" t="s">
        <v>197</v>
      </c>
      <c r="AA41" s="50" t="s">
        <v>197</v>
      </c>
      <c r="AB41" s="50" t="s">
        <v>197</v>
      </c>
      <c r="AC41" s="50" t="s">
        <v>197</v>
      </c>
      <c r="AD41" s="50" t="s">
        <v>197</v>
      </c>
      <c r="AE41" s="50" t="s">
        <v>197</v>
      </c>
      <c r="AF41" s="50" t="s">
        <v>197</v>
      </c>
      <c r="AG41" s="50" t="s">
        <v>197</v>
      </c>
      <c r="AH41" s="50" t="s">
        <v>197</v>
      </c>
      <c r="AI41" s="50" t="s">
        <v>197</v>
      </c>
      <c r="AJ41" s="50" t="s">
        <v>197</v>
      </c>
      <c r="AK41" s="50" t="s">
        <v>197</v>
      </c>
      <c r="AL41" s="50" t="s">
        <v>197</v>
      </c>
      <c r="AM41" s="50" t="s">
        <v>197</v>
      </c>
      <c r="AN41" s="50" t="s">
        <v>197</v>
      </c>
      <c r="AO41" s="154" t="s">
        <v>197</v>
      </c>
      <c r="AP41" s="154" t="s">
        <v>197</v>
      </c>
      <c r="AQ41" s="154" t="s">
        <v>197</v>
      </c>
      <c r="AR41" s="154" t="s">
        <v>197</v>
      </c>
      <c r="AS41" s="154" t="s">
        <v>197</v>
      </c>
      <c r="AT41" s="154" t="s">
        <v>197</v>
      </c>
      <c r="AU41" s="154" t="s">
        <v>197</v>
      </c>
      <c r="AV41" s="154" t="s">
        <v>197</v>
      </c>
      <c r="AW41" s="154" t="s">
        <v>197</v>
      </c>
    </row>
    <row r="42" spans="1:49">
      <c r="A42" s="20"/>
      <c r="B42" s="20" t="s">
        <v>257</v>
      </c>
      <c r="C42" s="253"/>
      <c r="D42" s="8"/>
      <c r="E42" s="8"/>
      <c r="F42" s="51" t="s">
        <v>197</v>
      </c>
      <c r="G42" s="51" t="s">
        <v>197</v>
      </c>
      <c r="H42" s="51" t="s">
        <v>197</v>
      </c>
      <c r="I42" s="51" t="s">
        <v>197</v>
      </c>
      <c r="J42" s="51" t="s">
        <v>197</v>
      </c>
      <c r="K42" s="51" t="s">
        <v>197</v>
      </c>
      <c r="L42" s="51" t="s">
        <v>197</v>
      </c>
      <c r="M42" s="51" t="s">
        <v>197</v>
      </c>
      <c r="N42" s="51" t="s">
        <v>197</v>
      </c>
      <c r="O42" s="51" t="s">
        <v>197</v>
      </c>
      <c r="P42" s="51" t="s">
        <v>197</v>
      </c>
      <c r="Q42" s="51" t="s">
        <v>197</v>
      </c>
      <c r="R42" s="51" t="s">
        <v>197</v>
      </c>
      <c r="S42" s="51" t="s">
        <v>197</v>
      </c>
      <c r="T42" s="51" t="s">
        <v>197</v>
      </c>
      <c r="U42" s="51" t="s">
        <v>197</v>
      </c>
      <c r="V42" s="51" t="s">
        <v>197</v>
      </c>
      <c r="W42" s="51" t="s">
        <v>197</v>
      </c>
      <c r="X42" s="51" t="s">
        <v>197</v>
      </c>
      <c r="Y42" s="51" t="s">
        <v>197</v>
      </c>
      <c r="Z42" s="51" t="s">
        <v>197</v>
      </c>
      <c r="AA42" s="51" t="s">
        <v>197</v>
      </c>
      <c r="AB42" s="51" t="s">
        <v>197</v>
      </c>
      <c r="AC42" s="51" t="s">
        <v>197</v>
      </c>
      <c r="AD42" s="51" t="s">
        <v>197</v>
      </c>
      <c r="AE42" s="51" t="s">
        <v>197</v>
      </c>
      <c r="AF42" s="51" t="s">
        <v>197</v>
      </c>
      <c r="AG42" s="51" t="s">
        <v>197</v>
      </c>
      <c r="AH42" s="51" t="s">
        <v>197</v>
      </c>
      <c r="AI42" s="51" t="s">
        <v>197</v>
      </c>
      <c r="AJ42" s="51" t="s">
        <v>197</v>
      </c>
      <c r="AK42" s="51" t="s">
        <v>197</v>
      </c>
      <c r="AL42" s="51" t="s">
        <v>197</v>
      </c>
      <c r="AM42" s="51" t="s">
        <v>197</v>
      </c>
      <c r="AN42" s="51" t="s">
        <v>197</v>
      </c>
      <c r="AO42" s="116" t="s">
        <v>197</v>
      </c>
      <c r="AP42" s="116" t="s">
        <v>197</v>
      </c>
      <c r="AQ42" s="116" t="s">
        <v>197</v>
      </c>
      <c r="AR42" s="116" t="s">
        <v>197</v>
      </c>
      <c r="AS42" s="116" t="s">
        <v>197</v>
      </c>
      <c r="AT42" s="116" t="s">
        <v>197</v>
      </c>
      <c r="AU42" s="116" t="s">
        <v>197</v>
      </c>
      <c r="AV42" s="116" t="s">
        <v>197</v>
      </c>
      <c r="AW42" s="116" t="s">
        <v>197</v>
      </c>
    </row>
    <row r="43" spans="1:49">
      <c r="A43" s="20"/>
      <c r="B43" s="20" t="s">
        <v>263</v>
      </c>
      <c r="C43" s="253"/>
      <c r="D43" s="8"/>
      <c r="E43" s="8"/>
      <c r="F43" s="51" t="s">
        <v>197</v>
      </c>
      <c r="G43" s="51" t="s">
        <v>197</v>
      </c>
      <c r="H43" s="51" t="s">
        <v>197</v>
      </c>
      <c r="I43" s="51" t="s">
        <v>197</v>
      </c>
      <c r="J43" s="51" t="s">
        <v>197</v>
      </c>
      <c r="K43" s="51" t="s">
        <v>197</v>
      </c>
      <c r="L43" s="51" t="s">
        <v>197</v>
      </c>
      <c r="M43" s="51" t="s">
        <v>197</v>
      </c>
      <c r="N43" s="51" t="s">
        <v>197</v>
      </c>
      <c r="O43" s="51" t="s">
        <v>197</v>
      </c>
      <c r="P43" s="51" t="s">
        <v>197</v>
      </c>
      <c r="Q43" s="51" t="s">
        <v>197</v>
      </c>
      <c r="R43" s="51" t="s">
        <v>197</v>
      </c>
      <c r="S43" s="51" t="s">
        <v>197</v>
      </c>
      <c r="T43" s="51" t="s">
        <v>197</v>
      </c>
      <c r="U43" s="51" t="s">
        <v>197</v>
      </c>
      <c r="V43" s="51" t="s">
        <v>197</v>
      </c>
      <c r="W43" s="51" t="s">
        <v>197</v>
      </c>
      <c r="X43" s="51" t="s">
        <v>197</v>
      </c>
      <c r="Y43" s="51" t="s">
        <v>197</v>
      </c>
      <c r="Z43" s="51" t="s">
        <v>197</v>
      </c>
      <c r="AA43" s="51" t="s">
        <v>197</v>
      </c>
      <c r="AB43" s="51" t="s">
        <v>197</v>
      </c>
      <c r="AC43" s="51" t="s">
        <v>197</v>
      </c>
      <c r="AD43" s="51" t="s">
        <v>197</v>
      </c>
      <c r="AE43" s="51" t="s">
        <v>197</v>
      </c>
      <c r="AF43" s="51" t="s">
        <v>197</v>
      </c>
      <c r="AG43" s="51" t="s">
        <v>197</v>
      </c>
      <c r="AH43" s="51" t="s">
        <v>197</v>
      </c>
      <c r="AI43" s="51" t="s">
        <v>197</v>
      </c>
      <c r="AJ43" s="51" t="s">
        <v>197</v>
      </c>
      <c r="AK43" s="51" t="s">
        <v>197</v>
      </c>
      <c r="AL43" s="51" t="s">
        <v>197</v>
      </c>
      <c r="AM43" s="51" t="s">
        <v>197</v>
      </c>
      <c r="AN43" s="51" t="s">
        <v>197</v>
      </c>
      <c r="AO43" s="116" t="s">
        <v>197</v>
      </c>
      <c r="AP43" s="116" t="s">
        <v>197</v>
      </c>
      <c r="AQ43" s="116" t="s">
        <v>197</v>
      </c>
      <c r="AR43" s="116" t="s">
        <v>197</v>
      </c>
      <c r="AS43" s="116" t="s">
        <v>197</v>
      </c>
      <c r="AT43" s="116" t="s">
        <v>197</v>
      </c>
      <c r="AU43" s="116" t="s">
        <v>197</v>
      </c>
      <c r="AV43" s="116" t="s">
        <v>197</v>
      </c>
      <c r="AW43" s="116" t="s">
        <v>197</v>
      </c>
    </row>
    <row r="44" spans="1:49">
      <c r="A44" s="96" t="s">
        <v>51</v>
      </c>
      <c r="B44" s="96" t="s">
        <v>52</v>
      </c>
      <c r="C44" s="253"/>
      <c r="D44" s="6"/>
      <c r="E44" s="6"/>
      <c r="F44" s="50">
        <v>0.31968412506608268</v>
      </c>
      <c r="G44" s="50">
        <v>0.22770982662798225</v>
      </c>
      <c r="H44" s="50">
        <v>0.31524978133697512</v>
      </c>
      <c r="I44" s="50">
        <v>0.36089469786991213</v>
      </c>
      <c r="J44" s="50">
        <v>0.33389783924173311</v>
      </c>
      <c r="K44" s="50">
        <v>0.34244866929080298</v>
      </c>
      <c r="L44" s="50">
        <v>0.3012928839737094</v>
      </c>
      <c r="M44" s="50">
        <v>0.33286938984437714</v>
      </c>
      <c r="N44" s="50">
        <v>0.27352553150044356</v>
      </c>
      <c r="O44" s="50">
        <v>0.35148292035767831</v>
      </c>
      <c r="P44" s="50">
        <v>0.3263651334311794</v>
      </c>
      <c r="Q44" s="50">
        <v>0.34595067675164642</v>
      </c>
      <c r="R44" s="50">
        <v>0.28394244610894892</v>
      </c>
      <c r="S44" s="50">
        <v>0.37017610923932714</v>
      </c>
      <c r="T44" s="50">
        <v>0.38024261632060313</v>
      </c>
      <c r="U44" s="50">
        <v>0.39175235787652485</v>
      </c>
      <c r="V44" s="50">
        <v>0.44940218223163358</v>
      </c>
      <c r="W44" s="50">
        <v>0.43330041835126037</v>
      </c>
      <c r="X44" s="50">
        <f t="shared" ref="X44:AF44" si="23">X45/X46</f>
        <v>0.42984202321889459</v>
      </c>
      <c r="Y44" s="50">
        <f t="shared" si="23"/>
        <v>0.42884348609623918</v>
      </c>
      <c r="Z44" s="50">
        <f t="shared" si="23"/>
        <v>0.39157520640131133</v>
      </c>
      <c r="AA44" s="50">
        <f t="shared" si="23"/>
        <v>0.33715433884482054</v>
      </c>
      <c r="AB44" s="50">
        <f t="shared" si="23"/>
        <v>0.34297975064049041</v>
      </c>
      <c r="AC44" s="50">
        <f>AC45/AC46</f>
        <v>0.35161056456965023</v>
      </c>
      <c r="AD44" s="50">
        <f t="shared" ref="AD44:AE44" si="24">AD45/AD46</f>
        <v>0.35847799247575002</v>
      </c>
      <c r="AE44" s="50">
        <f t="shared" si="24"/>
        <v>0.40532379176915112</v>
      </c>
      <c r="AF44" s="50">
        <f t="shared" si="23"/>
        <v>0.36536079825113305</v>
      </c>
      <c r="AG44" s="50">
        <f t="shared" ref="AG44:AQ44" si="25">AG45/AG46</f>
        <v>0.38781045216287141</v>
      </c>
      <c r="AH44" s="50">
        <f t="shared" ref="AH44:AP44" si="26">AH45/AH46</f>
        <v>0.34239923944959388</v>
      </c>
      <c r="AI44" s="50">
        <f t="shared" si="26"/>
        <v>0.44591703576281144</v>
      </c>
      <c r="AJ44" s="50">
        <f t="shared" si="26"/>
        <v>0.42509594366069248</v>
      </c>
      <c r="AK44" s="50">
        <f t="shared" si="26"/>
        <v>0.39814011473675409</v>
      </c>
      <c r="AL44" s="50">
        <f t="shared" si="26"/>
        <v>0.38264509666910757</v>
      </c>
      <c r="AM44" s="50">
        <f t="shared" si="26"/>
        <v>0.36277896094519768</v>
      </c>
      <c r="AN44" s="50">
        <f t="shared" si="26"/>
        <v>0.29075413782331028</v>
      </c>
      <c r="AO44" s="154">
        <f t="shared" si="26"/>
        <v>0.31451593764685354</v>
      </c>
      <c r="AP44" s="154">
        <f t="shared" si="26"/>
        <v>0.3032856069325553</v>
      </c>
      <c r="AQ44" s="154">
        <f t="shared" si="25"/>
        <v>0.2533991673364212</v>
      </c>
      <c r="AR44" s="154">
        <f t="shared" ref="AR44:AS44" si="27">AR45/AR46</f>
        <v>0.32565275557158202</v>
      </c>
      <c r="AS44" s="154">
        <f t="shared" si="27"/>
        <v>0.30568601719122201</v>
      </c>
      <c r="AT44" s="154">
        <f t="shared" ref="AT44:AU44" si="28">AT45/AT46</f>
        <v>0.29603230124626789</v>
      </c>
      <c r="AU44" s="154">
        <f t="shared" si="28"/>
        <v>0.33400183342215112</v>
      </c>
      <c r="AV44" s="154">
        <f t="shared" ref="AV44:AW44" si="29">AV45/AV46</f>
        <v>0.33063836194088675</v>
      </c>
      <c r="AW44" s="154">
        <f t="shared" si="29"/>
        <v>0.37076986510649507</v>
      </c>
    </row>
    <row r="45" spans="1:49">
      <c r="A45" s="20"/>
      <c r="B45" s="20" t="s">
        <v>257</v>
      </c>
      <c r="C45" s="253"/>
      <c r="D45" s="8" t="s">
        <v>166</v>
      </c>
      <c r="E45" s="8" t="s">
        <v>167</v>
      </c>
      <c r="F45" s="66">
        <v>1828.6290000000004</v>
      </c>
      <c r="G45" s="66">
        <v>1453.8480000000002</v>
      </c>
      <c r="H45" s="66">
        <v>1413.660765804</v>
      </c>
      <c r="I45" s="65">
        <v>1352.5611149000001</v>
      </c>
      <c r="J45" s="66">
        <v>1202.3165956</v>
      </c>
      <c r="K45" s="66">
        <v>1628.3412744000002</v>
      </c>
      <c r="L45" s="66">
        <v>1322.5962244000002</v>
      </c>
      <c r="M45" s="66">
        <v>1508.0466336</v>
      </c>
      <c r="N45" s="66">
        <v>1264.2083629000001</v>
      </c>
      <c r="O45" s="66">
        <v>1856.3909528000002</v>
      </c>
      <c r="P45" s="66">
        <v>1777.8669445999999</v>
      </c>
      <c r="Q45" s="66">
        <v>1798.3236454</v>
      </c>
      <c r="R45" s="66">
        <v>1469.0354674</v>
      </c>
      <c r="S45" s="66">
        <v>2571.1212316000001</v>
      </c>
      <c r="T45" s="51">
        <v>2523.3147423999999</v>
      </c>
      <c r="U45" s="51">
        <v>2609.3430487999999</v>
      </c>
      <c r="V45" s="51">
        <v>2763.7596849000001</v>
      </c>
      <c r="W45" s="51">
        <v>3183.8134996000003</v>
      </c>
      <c r="X45" s="51">
        <v>3216.2192292</v>
      </c>
      <c r="Y45" s="51">
        <v>3260.6587727000001</v>
      </c>
      <c r="Z45" s="51">
        <v>3131.8466260999999</v>
      </c>
      <c r="AA45" s="51">
        <f t="shared" ref="AA45:AF45" si="30">+AA39</f>
        <v>2976.2952740000001</v>
      </c>
      <c r="AB45" s="51">
        <f t="shared" si="30"/>
        <v>2998.0361779999998</v>
      </c>
      <c r="AC45" s="51">
        <f t="shared" si="30"/>
        <v>3073.7059930999999</v>
      </c>
      <c r="AD45" s="51">
        <f t="shared" si="30"/>
        <v>3391.3084322999998</v>
      </c>
      <c r="AE45" s="51">
        <f t="shared" si="30"/>
        <v>3999.5926752</v>
      </c>
      <c r="AF45" s="51">
        <f t="shared" si="30"/>
        <v>3367.6525793999999</v>
      </c>
      <c r="AG45" s="51">
        <f t="shared" ref="AG45" si="31">+AG39</f>
        <v>3450.9614747000001</v>
      </c>
      <c r="AH45" s="51">
        <f t="shared" ref="AH45:AQ45" si="32">+AH39</f>
        <v>3081.8671250000002</v>
      </c>
      <c r="AI45" s="51">
        <f t="shared" si="32"/>
        <v>4634.9626251999998</v>
      </c>
      <c r="AJ45" s="51">
        <f t="shared" si="32"/>
        <v>4409.9075246000002</v>
      </c>
      <c r="AK45" s="51">
        <f t="shared" si="32"/>
        <v>4219.0436319999999</v>
      </c>
      <c r="AL45" s="51">
        <f t="shared" si="32"/>
        <v>4249.4016766000004</v>
      </c>
      <c r="AM45" s="51">
        <f t="shared" si="32"/>
        <v>4792.3019184000004</v>
      </c>
      <c r="AN45" s="51">
        <f t="shared" si="32"/>
        <v>4046.7830485999998</v>
      </c>
      <c r="AO45" s="51">
        <f t="shared" si="32"/>
        <v>4103.7170400000005</v>
      </c>
      <c r="AP45" s="51">
        <f t="shared" ref="AP45" si="33">+AP39</f>
        <v>3895.2512213999998</v>
      </c>
      <c r="AQ45" s="116">
        <f t="shared" si="32"/>
        <v>4130.4721143999996</v>
      </c>
      <c r="AR45" s="116">
        <f t="shared" ref="AR45:AS45" si="34">+AR39</f>
        <v>4450.7381468000003</v>
      </c>
      <c r="AS45" s="116">
        <f t="shared" si="34"/>
        <v>4833.5270879</v>
      </c>
      <c r="AT45" s="116">
        <f t="shared" ref="AT45:AU45" si="35">+AT39</f>
        <v>4747.6270832999999</v>
      </c>
      <c r="AU45" s="116">
        <f t="shared" si="35"/>
        <v>4288.6023756000004</v>
      </c>
      <c r="AV45" s="116">
        <f t="shared" ref="AV45:AW45" si="36">+AV39</f>
        <v>4341.4775375999998</v>
      </c>
      <c r="AW45" s="116">
        <f t="shared" si="36"/>
        <v>4935.2867323999999</v>
      </c>
    </row>
    <row r="46" spans="1:49">
      <c r="A46" s="20"/>
      <c r="B46" s="20" t="s">
        <v>259</v>
      </c>
      <c r="C46" s="253"/>
      <c r="D46" s="8" t="s">
        <v>166</v>
      </c>
      <c r="E46" s="8" t="s">
        <v>167</v>
      </c>
      <c r="F46" s="66">
        <v>5720.1120000000001</v>
      </c>
      <c r="G46" s="66">
        <v>6384.652</v>
      </c>
      <c r="H46" s="66">
        <v>4484.2561343220004</v>
      </c>
      <c r="I46" s="65">
        <v>3747.799906408</v>
      </c>
      <c r="J46" s="66">
        <v>3600.8516806530006</v>
      </c>
      <c r="K46" s="66">
        <v>4754.9937272999996</v>
      </c>
      <c r="L46" s="66">
        <v>4389.7360168499999</v>
      </c>
      <c r="M46" s="66">
        <v>4530.4455128933332</v>
      </c>
      <c r="N46" s="66">
        <v>4621.902591561</v>
      </c>
      <c r="O46" s="66">
        <v>5281.596473908</v>
      </c>
      <c r="P46" s="66">
        <v>5447.4781846599999</v>
      </c>
      <c r="Q46" s="66">
        <v>5198.208202064</v>
      </c>
      <c r="R46" s="66">
        <v>5385.3291544980002</v>
      </c>
      <c r="S46" s="66">
        <v>6858.0243172600003</v>
      </c>
      <c r="T46" s="51">
        <v>6636.0650650279995</v>
      </c>
      <c r="U46" s="51">
        <v>6660.6951977106673</v>
      </c>
      <c r="V46" s="51">
        <v>6149.8581764239998</v>
      </c>
      <c r="W46" s="51">
        <v>7347.8200453040008</v>
      </c>
      <c r="X46" s="51">
        <v>7482.3285194760001</v>
      </c>
      <c r="Y46" s="51">
        <v>7603.3771723613336</v>
      </c>
      <c r="Z46" s="51">
        <v>7998.0718260550002</v>
      </c>
      <c r="AA46" s="51">
        <v>8827.69382176</v>
      </c>
      <c r="AB46" s="51">
        <v>8741.1462991659992</v>
      </c>
      <c r="AC46" s="51">
        <v>8741.7907845346672</v>
      </c>
      <c r="AD46" s="51">
        <v>9460.2974338219992</v>
      </c>
      <c r="AE46" s="51">
        <v>9867.6484243440009</v>
      </c>
      <c r="AF46" s="51">
        <v>9217.3341954579992</v>
      </c>
      <c r="AG46" s="51">
        <v>8898.5777857546655</v>
      </c>
      <c r="AH46" s="51">
        <v>9000.8001476699992</v>
      </c>
      <c r="AI46" s="51">
        <v>10394.226399695999</v>
      </c>
      <c r="AJ46" s="51">
        <v>10373.911090809999</v>
      </c>
      <c r="AK46" s="51">
        <v>10596.881539529333</v>
      </c>
      <c r="AL46" s="51">
        <v>11105.33419503</v>
      </c>
      <c r="AM46" s="51">
        <v>13209.977518856</v>
      </c>
      <c r="AN46" s="51">
        <v>13918.230292079999</v>
      </c>
      <c r="AO46" s="51">
        <v>13047.72365656</v>
      </c>
      <c r="AP46" s="51">
        <v>12843.508337888999</v>
      </c>
      <c r="AQ46" s="51">
        <v>16300.259222699999</v>
      </c>
      <c r="AR46" s="116">
        <v>13667.128776441998</v>
      </c>
      <c r="AS46" s="116">
        <v>15812.06472024</v>
      </c>
      <c r="AT46" s="116">
        <v>16037.530577957001</v>
      </c>
      <c r="AU46" s="116">
        <v>12840.056390288002</v>
      </c>
      <c r="AV46" s="116">
        <v>13130.592324843999</v>
      </c>
      <c r="AW46" s="116">
        <v>13310.916546528</v>
      </c>
    </row>
    <row r="47" spans="1:49">
      <c r="A47" s="96" t="s">
        <v>53</v>
      </c>
      <c r="B47" s="96" t="s">
        <v>258</v>
      </c>
      <c r="C47" s="253"/>
      <c r="D47" s="6"/>
      <c r="E47" s="6"/>
      <c r="F47" s="50">
        <v>0.68031587493391743</v>
      </c>
      <c r="G47" s="50">
        <v>0.77229017337201777</v>
      </c>
      <c r="H47" s="50">
        <v>0.68475021866302488</v>
      </c>
      <c r="I47" s="50">
        <v>0.63910530220693296</v>
      </c>
      <c r="J47" s="50">
        <v>0.66610216068217365</v>
      </c>
      <c r="K47" s="50">
        <v>0.65755133062507509</v>
      </c>
      <c r="L47" s="50">
        <v>0.69870711628462057</v>
      </c>
      <c r="M47" s="50">
        <v>0.66713061005497054</v>
      </c>
      <c r="N47" s="50">
        <v>0.7264744685495359</v>
      </c>
      <c r="O47" s="50">
        <v>0.6485170791356567</v>
      </c>
      <c r="P47" s="50">
        <v>0.67363486657322635</v>
      </c>
      <c r="Q47" s="50">
        <v>0.65404932317884246</v>
      </c>
      <c r="R47" s="50">
        <v>0.72721528713096129</v>
      </c>
      <c r="S47" s="50">
        <v>0.62509301312025023</v>
      </c>
      <c r="T47" s="50">
        <v>0.61975738370531586</v>
      </c>
      <c r="U47" s="50">
        <v>0.60824764212988069</v>
      </c>
      <c r="V47" s="50">
        <v>0.67403629734147041</v>
      </c>
      <c r="W47" s="50">
        <v>0.56669958187030189</v>
      </c>
      <c r="X47" s="50">
        <f t="shared" ref="X47:AF47" si="37">X48/X49</f>
        <v>0.57015797673967439</v>
      </c>
      <c r="Y47" s="50">
        <f t="shared" si="37"/>
        <v>0.57115651398916145</v>
      </c>
      <c r="Z47" s="50">
        <f t="shared" si="37"/>
        <v>0.60842479359681312</v>
      </c>
      <c r="AA47" s="50">
        <f t="shared" si="37"/>
        <v>0.66284566105594633</v>
      </c>
      <c r="AB47" s="50">
        <f t="shared" si="37"/>
        <v>0.65702024939771975</v>
      </c>
      <c r="AC47" s="50">
        <f>AC48/AC49</f>
        <v>0.64838943546741301</v>
      </c>
      <c r="AD47" s="50">
        <f t="shared" ref="AD47:AE47" si="38">AD48/AD49</f>
        <v>0.64152200753852018</v>
      </c>
      <c r="AE47" s="50">
        <f t="shared" si="38"/>
        <v>0.59467620811248223</v>
      </c>
      <c r="AF47" s="50">
        <f t="shared" si="37"/>
        <v>0.63463920174734822</v>
      </c>
      <c r="AG47" s="50">
        <f t="shared" ref="AG47:AQ47" si="39">AG48/AG49</f>
        <v>0.61218954782259449</v>
      </c>
      <c r="AH47" s="50">
        <f t="shared" ref="AH47:AP47" si="40">AH48/AH49</f>
        <v>0.65760076056684913</v>
      </c>
      <c r="AI47" s="50">
        <f t="shared" si="40"/>
        <v>0.55408296422795278</v>
      </c>
      <c r="AJ47" s="50">
        <f t="shared" si="40"/>
        <v>0.57490405632099251</v>
      </c>
      <c r="AK47" s="50">
        <f t="shared" si="40"/>
        <v>0.60185988523996858</v>
      </c>
      <c r="AL47" s="50">
        <f t="shared" si="40"/>
        <v>0.61735490330423859</v>
      </c>
      <c r="AM47" s="50">
        <f t="shared" si="40"/>
        <v>0.71243275418041918</v>
      </c>
      <c r="AN47" s="50">
        <f t="shared" si="40"/>
        <v>0.70924586220586006</v>
      </c>
      <c r="AO47" s="154">
        <f t="shared" si="40"/>
        <v>0.69038773424024735</v>
      </c>
      <c r="AP47" s="154">
        <f t="shared" si="40"/>
        <v>0.70176953738665426</v>
      </c>
      <c r="AQ47" s="154">
        <f t="shared" si="39"/>
        <v>0.67026175355794704</v>
      </c>
      <c r="AR47" s="154">
        <f t="shared" ref="AR47:AS47" si="41">AR48/AR49</f>
        <v>0.68024067721459625</v>
      </c>
      <c r="AS47" s="154">
        <f t="shared" si="41"/>
        <v>0.69431398282235424</v>
      </c>
      <c r="AT47" s="154">
        <f t="shared" ref="AT47:AU47" si="42">AT48/AT49</f>
        <v>0.70396769871719278</v>
      </c>
      <c r="AU47" s="154">
        <f t="shared" si="42"/>
        <v>0.66599816659529421</v>
      </c>
      <c r="AV47" s="154">
        <f t="shared" ref="AV47:AW47" si="43">AV48/AV49</f>
        <v>0.66936163800306103</v>
      </c>
      <c r="AW47" s="154">
        <f t="shared" si="43"/>
        <v>0.62923013496873126</v>
      </c>
    </row>
    <row r="48" spans="1:49">
      <c r="A48" s="22"/>
      <c r="B48" s="20" t="s">
        <v>260</v>
      </c>
      <c r="C48" s="253"/>
      <c r="D48" s="8" t="s">
        <v>166</v>
      </c>
      <c r="E48" s="8" t="s">
        <v>167</v>
      </c>
      <c r="F48" s="66">
        <v>3891.4830000000002</v>
      </c>
      <c r="G48" s="66">
        <v>4930.8040000000001</v>
      </c>
      <c r="H48" s="66">
        <v>3070.5953685180002</v>
      </c>
      <c r="I48" s="66">
        <v>2395.238791796</v>
      </c>
      <c r="J48" s="66">
        <v>2398.535084779</v>
      </c>
      <c r="K48" s="66">
        <v>3126.6524525000004</v>
      </c>
      <c r="L48" s="66">
        <v>3067.139793584</v>
      </c>
      <c r="M48" s="66">
        <v>3022.3988788373335</v>
      </c>
      <c r="N48" s="66">
        <v>3357.694228892</v>
      </c>
      <c r="O48" s="66">
        <v>3425.2055184319997</v>
      </c>
      <c r="P48" s="66">
        <v>3669.6112400840002</v>
      </c>
      <c r="Q48" s="66">
        <v>3399.8845563026666</v>
      </c>
      <c r="R48" s="66">
        <v>3916.2936873829999</v>
      </c>
      <c r="S48" s="66">
        <v>4286.9030845280004</v>
      </c>
      <c r="T48" s="51">
        <v>4112.7503227999996</v>
      </c>
      <c r="U48" s="51">
        <v>4051.3521489533332</v>
      </c>
      <c r="V48" s="51">
        <v>4145.227634412</v>
      </c>
      <c r="W48" s="51">
        <v>4164.0065473320001</v>
      </c>
      <c r="X48" s="51">
        <v>4266.1092899659998</v>
      </c>
      <c r="Y48" s="51">
        <v>4342.7184003106668</v>
      </c>
      <c r="Z48" s="51">
        <v>4866.2251999399996</v>
      </c>
      <c r="AA48" s="51">
        <v>5851.3985468840001</v>
      </c>
      <c r="AB48" s="51">
        <v>5743.1101214999999</v>
      </c>
      <c r="AC48" s="51">
        <v>5668.0847917586661</v>
      </c>
      <c r="AD48" s="51">
        <v>6068.9890016569998</v>
      </c>
      <c r="AE48" s="51">
        <v>5868.055747976</v>
      </c>
      <c r="AF48" s="51">
        <v>5849.6816160440003</v>
      </c>
      <c r="AG48" s="51">
        <v>5447.616310925333</v>
      </c>
      <c r="AH48" s="51">
        <v>5918.9330228179997</v>
      </c>
      <c r="AI48" s="51">
        <v>5759.2637744000003</v>
      </c>
      <c r="AJ48" s="51">
        <v>5964.0035660200001</v>
      </c>
      <c r="AK48" s="51">
        <v>6377.8379072826665</v>
      </c>
      <c r="AL48" s="51">
        <v>6855.932518134</v>
      </c>
      <c r="AM48" s="51">
        <v>9411.2206664200003</v>
      </c>
      <c r="AN48" s="51">
        <v>9871.4472438859993</v>
      </c>
      <c r="AO48" s="51">
        <v>9007.9883722453342</v>
      </c>
      <c r="AP48" s="51">
        <v>9013.1829047020001</v>
      </c>
      <c r="AQ48" s="116">
        <v>10925.440330056001</v>
      </c>
      <c r="AR48" s="116">
        <v>9296.9369344660008</v>
      </c>
      <c r="AS48" s="116">
        <v>10978.537632554668</v>
      </c>
      <c r="AT48" s="116">
        <v>11289.903494071001</v>
      </c>
      <c r="AU48" s="116">
        <v>8551.4540149120003</v>
      </c>
      <c r="AV48" s="116">
        <v>8789.1147865080002</v>
      </c>
      <c r="AW48" s="116">
        <v>8375.6298151293322</v>
      </c>
    </row>
    <row r="49" spans="1:49">
      <c r="A49" s="22"/>
      <c r="B49" s="20" t="s">
        <v>259</v>
      </c>
      <c r="C49" s="253"/>
      <c r="D49" s="8" t="s">
        <v>166</v>
      </c>
      <c r="E49" s="8" t="s">
        <v>167</v>
      </c>
      <c r="F49" s="66">
        <v>5720.1120000000001</v>
      </c>
      <c r="G49" s="66">
        <v>6384.652</v>
      </c>
      <c r="H49" s="66">
        <v>4484.2561343220004</v>
      </c>
      <c r="I49" s="65">
        <v>3747.799906408</v>
      </c>
      <c r="J49" s="66">
        <v>3600.8516806530006</v>
      </c>
      <c r="K49" s="66">
        <v>4754.9937272999996</v>
      </c>
      <c r="L49" s="66">
        <v>4389.7360168499999</v>
      </c>
      <c r="M49" s="66">
        <v>4530.4455128933332</v>
      </c>
      <c r="N49" s="66">
        <v>4621.902591561</v>
      </c>
      <c r="O49" s="66">
        <v>5281.596473908</v>
      </c>
      <c r="P49" s="66">
        <v>5447.4781846599999</v>
      </c>
      <c r="Q49" s="66">
        <v>5198.208202064</v>
      </c>
      <c r="R49" s="66">
        <v>5385.3291544980002</v>
      </c>
      <c r="S49" s="66">
        <v>6858.0243172600003</v>
      </c>
      <c r="T49" s="51">
        <v>6636.0650650279995</v>
      </c>
      <c r="U49" s="51">
        <v>6660.6951977106673</v>
      </c>
      <c r="V49" s="51">
        <v>6149.8581764239998</v>
      </c>
      <c r="W49" s="51">
        <v>7347.8200453040008</v>
      </c>
      <c r="X49" s="51">
        <v>7482.3285194760001</v>
      </c>
      <c r="Y49" s="51">
        <v>7603.3771723613336</v>
      </c>
      <c r="Z49" s="51">
        <v>7998.0718260550002</v>
      </c>
      <c r="AA49" s="51">
        <f t="shared" ref="AA49:AF49" si="44">+AA46</f>
        <v>8827.69382176</v>
      </c>
      <c r="AB49" s="51">
        <f t="shared" si="44"/>
        <v>8741.1462991659992</v>
      </c>
      <c r="AC49" s="51">
        <f t="shared" si="44"/>
        <v>8741.7907845346672</v>
      </c>
      <c r="AD49" s="51">
        <f t="shared" si="44"/>
        <v>9460.2974338219992</v>
      </c>
      <c r="AE49" s="51">
        <f t="shared" si="44"/>
        <v>9867.6484243440009</v>
      </c>
      <c r="AF49" s="51">
        <f t="shared" si="44"/>
        <v>9217.3341954579992</v>
      </c>
      <c r="AG49" s="51">
        <f t="shared" ref="AG49" si="45">+AG46</f>
        <v>8898.5777857546655</v>
      </c>
      <c r="AH49" s="51">
        <f t="shared" ref="AH49:AQ49" si="46">+AH46</f>
        <v>9000.8001476699992</v>
      </c>
      <c r="AI49" s="51">
        <f t="shared" si="46"/>
        <v>10394.226399695999</v>
      </c>
      <c r="AJ49" s="51">
        <f t="shared" si="46"/>
        <v>10373.911090809999</v>
      </c>
      <c r="AK49" s="51">
        <f t="shared" si="46"/>
        <v>10596.881539529333</v>
      </c>
      <c r="AL49" s="51">
        <f t="shared" si="46"/>
        <v>11105.33419503</v>
      </c>
      <c r="AM49" s="51">
        <f t="shared" si="46"/>
        <v>13209.977518856</v>
      </c>
      <c r="AN49" s="51">
        <f t="shared" si="46"/>
        <v>13918.230292079999</v>
      </c>
      <c r="AO49" s="51">
        <f t="shared" si="46"/>
        <v>13047.72365656</v>
      </c>
      <c r="AP49" s="51">
        <f t="shared" ref="AP49" si="47">+AP46</f>
        <v>12843.508337888999</v>
      </c>
      <c r="AQ49" s="51">
        <f t="shared" si="46"/>
        <v>16300.259222699999</v>
      </c>
      <c r="AR49" s="116">
        <f t="shared" ref="AR49:AS49" si="48">+AR46</f>
        <v>13667.128776441998</v>
      </c>
      <c r="AS49" s="116">
        <f t="shared" si="48"/>
        <v>15812.06472024</v>
      </c>
      <c r="AT49" s="116">
        <f t="shared" ref="AT49:AU49" si="49">+AT46</f>
        <v>16037.530577957001</v>
      </c>
      <c r="AU49" s="116">
        <f t="shared" si="49"/>
        <v>12840.056390288002</v>
      </c>
      <c r="AV49" s="116">
        <f t="shared" ref="AV49:AW49" si="50">+AV46</f>
        <v>13130.592324843999</v>
      </c>
      <c r="AW49" s="116">
        <f t="shared" si="50"/>
        <v>13310.916546528</v>
      </c>
    </row>
    <row r="50" spans="1:49">
      <c r="A50" s="48" t="s">
        <v>22</v>
      </c>
      <c r="B50" s="18"/>
      <c r="C50" s="253"/>
      <c r="D50" s="3"/>
      <c r="E50" s="3"/>
      <c r="F50" s="74"/>
      <c r="G50" s="74"/>
      <c r="H50" s="74"/>
      <c r="I50" s="74"/>
      <c r="J50" s="76"/>
      <c r="K50" s="76"/>
      <c r="L50" s="76"/>
      <c r="M50" s="76"/>
      <c r="N50" s="76"/>
      <c r="O50" s="76"/>
      <c r="P50" s="76"/>
      <c r="Q50" s="76"/>
      <c r="R50" s="76"/>
      <c r="S50" s="76"/>
      <c r="T50" s="76"/>
      <c r="U50" s="76"/>
      <c r="V50" s="76"/>
      <c r="W50" s="76"/>
      <c r="X50" s="76"/>
      <c r="Y50" s="76"/>
      <c r="Z50" s="76"/>
      <c r="AA50" s="76"/>
      <c r="AB50" s="76"/>
      <c r="AC50" s="76"/>
      <c r="AD50" s="136"/>
      <c r="AE50" s="136"/>
      <c r="AF50" s="136"/>
      <c r="AG50" s="136"/>
      <c r="AH50" s="136"/>
      <c r="AI50" s="136"/>
      <c r="AJ50" s="136"/>
      <c r="AK50" s="136"/>
      <c r="AL50" s="136"/>
      <c r="AM50" s="136"/>
      <c r="AN50" s="136"/>
      <c r="AO50" s="162"/>
      <c r="AP50" s="136"/>
      <c r="AQ50" s="136"/>
      <c r="AR50" s="136"/>
      <c r="AS50" s="136"/>
      <c r="AT50" s="136"/>
      <c r="AU50" s="136"/>
      <c r="AV50" s="136"/>
      <c r="AW50" s="136"/>
    </row>
    <row r="51" spans="1:49">
      <c r="A51" s="96" t="s">
        <v>58</v>
      </c>
      <c r="B51" s="96" t="s">
        <v>102</v>
      </c>
      <c r="C51" s="253"/>
      <c r="D51" s="6"/>
      <c r="E51" s="6"/>
      <c r="F51" s="50" t="s">
        <v>197</v>
      </c>
      <c r="G51" s="50" t="s">
        <v>197</v>
      </c>
      <c r="H51" s="50" t="s">
        <v>197</v>
      </c>
      <c r="I51" s="50" t="s">
        <v>197</v>
      </c>
      <c r="J51" s="50" t="s">
        <v>197</v>
      </c>
      <c r="K51" s="50" t="s">
        <v>197</v>
      </c>
      <c r="L51" s="50" t="s">
        <v>197</v>
      </c>
      <c r="M51" s="50" t="s">
        <v>197</v>
      </c>
      <c r="N51" s="50" t="s">
        <v>197</v>
      </c>
      <c r="O51" s="50" t="s">
        <v>197</v>
      </c>
      <c r="P51" s="50" t="s">
        <v>197</v>
      </c>
      <c r="Q51" s="50" t="s">
        <v>197</v>
      </c>
      <c r="R51" s="50" t="s">
        <v>197</v>
      </c>
      <c r="S51" s="50" t="s">
        <v>197</v>
      </c>
      <c r="T51" s="50" t="s">
        <v>197</v>
      </c>
      <c r="U51" s="50" t="s">
        <v>197</v>
      </c>
      <c r="V51" s="50" t="s">
        <v>197</v>
      </c>
      <c r="W51" s="50" t="s">
        <v>197</v>
      </c>
      <c r="X51" s="50" t="s">
        <v>197</v>
      </c>
      <c r="Y51" s="50" t="s">
        <v>197</v>
      </c>
      <c r="Z51" s="50" t="s">
        <v>197</v>
      </c>
      <c r="AA51" s="50" t="s">
        <v>197</v>
      </c>
      <c r="AB51" s="50" t="s">
        <v>197</v>
      </c>
      <c r="AC51" s="50" t="s">
        <v>197</v>
      </c>
      <c r="AD51" s="50" t="s">
        <v>197</v>
      </c>
      <c r="AE51" s="50" t="s">
        <v>197</v>
      </c>
      <c r="AF51" s="50" t="s">
        <v>197</v>
      </c>
      <c r="AG51" s="50" t="s">
        <v>197</v>
      </c>
      <c r="AH51" s="50" t="s">
        <v>197</v>
      </c>
      <c r="AI51" s="50" t="s">
        <v>197</v>
      </c>
      <c r="AJ51" s="50" t="s">
        <v>197</v>
      </c>
      <c r="AK51" s="50" t="s">
        <v>197</v>
      </c>
      <c r="AL51" s="50" t="s">
        <v>197</v>
      </c>
      <c r="AM51" s="50" t="s">
        <v>197</v>
      </c>
      <c r="AN51" s="50" t="s">
        <v>197</v>
      </c>
      <c r="AO51" s="154" t="s">
        <v>197</v>
      </c>
      <c r="AP51" s="154" t="s">
        <v>197</v>
      </c>
      <c r="AQ51" s="154" t="s">
        <v>197</v>
      </c>
      <c r="AR51" s="154" t="s">
        <v>197</v>
      </c>
      <c r="AS51" s="154" t="s">
        <v>197</v>
      </c>
      <c r="AT51" s="154" t="s">
        <v>197</v>
      </c>
      <c r="AU51" s="154" t="s">
        <v>197</v>
      </c>
      <c r="AV51" s="154" t="s">
        <v>197</v>
      </c>
      <c r="AW51" s="154" t="s">
        <v>197</v>
      </c>
    </row>
    <row r="52" spans="1:49">
      <c r="A52" s="22"/>
      <c r="B52" s="20" t="s">
        <v>14</v>
      </c>
      <c r="C52" s="253"/>
      <c r="D52" s="8"/>
      <c r="E52" s="8"/>
      <c r="F52" s="51" t="s">
        <v>197</v>
      </c>
      <c r="G52" s="51" t="s">
        <v>197</v>
      </c>
      <c r="H52" s="51" t="s">
        <v>197</v>
      </c>
      <c r="I52" s="51" t="s">
        <v>197</v>
      </c>
      <c r="J52" s="51" t="s">
        <v>197</v>
      </c>
      <c r="K52" s="51" t="s">
        <v>197</v>
      </c>
      <c r="L52" s="51" t="s">
        <v>197</v>
      </c>
      <c r="M52" s="51" t="s">
        <v>197</v>
      </c>
      <c r="N52" s="51" t="s">
        <v>197</v>
      </c>
      <c r="O52" s="51" t="s">
        <v>197</v>
      </c>
      <c r="P52" s="51" t="s">
        <v>197</v>
      </c>
      <c r="Q52" s="51" t="s">
        <v>197</v>
      </c>
      <c r="R52" s="51" t="s">
        <v>197</v>
      </c>
      <c r="S52" s="51" t="s">
        <v>197</v>
      </c>
      <c r="T52" s="51" t="s">
        <v>197</v>
      </c>
      <c r="U52" s="51" t="s">
        <v>197</v>
      </c>
      <c r="V52" s="51" t="s">
        <v>197</v>
      </c>
      <c r="W52" s="51" t="s">
        <v>197</v>
      </c>
      <c r="X52" s="51" t="s">
        <v>197</v>
      </c>
      <c r="Y52" s="51" t="s">
        <v>197</v>
      </c>
      <c r="Z52" s="51" t="s">
        <v>197</v>
      </c>
      <c r="AA52" s="51" t="s">
        <v>197</v>
      </c>
      <c r="AB52" s="51" t="s">
        <v>197</v>
      </c>
      <c r="AC52" s="51" t="s">
        <v>197</v>
      </c>
      <c r="AD52" s="51" t="s">
        <v>197</v>
      </c>
      <c r="AE52" s="51" t="s">
        <v>197</v>
      </c>
      <c r="AF52" s="51" t="s">
        <v>197</v>
      </c>
      <c r="AG52" s="51" t="s">
        <v>197</v>
      </c>
      <c r="AH52" s="51" t="s">
        <v>197</v>
      </c>
      <c r="AI52" s="51" t="s">
        <v>197</v>
      </c>
      <c r="AJ52" s="51" t="s">
        <v>197</v>
      </c>
      <c r="AK52" s="51" t="s">
        <v>197</v>
      </c>
      <c r="AL52" s="51" t="s">
        <v>197</v>
      </c>
      <c r="AM52" s="51" t="s">
        <v>197</v>
      </c>
      <c r="AN52" s="51" t="s">
        <v>197</v>
      </c>
      <c r="AO52" s="116" t="s">
        <v>197</v>
      </c>
      <c r="AP52" s="116" t="s">
        <v>197</v>
      </c>
      <c r="AQ52" s="116" t="s">
        <v>197</v>
      </c>
      <c r="AR52" s="116" t="s">
        <v>197</v>
      </c>
      <c r="AS52" s="116" t="s">
        <v>197</v>
      </c>
      <c r="AT52" s="116" t="s">
        <v>197</v>
      </c>
      <c r="AU52" s="116" t="s">
        <v>197</v>
      </c>
      <c r="AV52" s="116" t="s">
        <v>197</v>
      </c>
      <c r="AW52" s="116" t="s">
        <v>197</v>
      </c>
    </row>
    <row r="53" spans="1:49">
      <c r="A53" s="22"/>
      <c r="B53" s="20" t="s">
        <v>21</v>
      </c>
      <c r="C53" s="253"/>
      <c r="D53" s="8" t="s">
        <v>166</v>
      </c>
      <c r="E53" s="8" t="s">
        <v>167</v>
      </c>
      <c r="F53" s="85">
        <v>61916.088000000003</v>
      </c>
      <c r="G53" s="85">
        <v>59784</v>
      </c>
      <c r="H53" s="101">
        <v>65060.631739597971</v>
      </c>
      <c r="I53" s="101">
        <v>62433.949841761001</v>
      </c>
      <c r="J53" s="101">
        <v>67382.83996877</v>
      </c>
      <c r="K53" s="101">
        <v>69804.133576096006</v>
      </c>
      <c r="L53" s="101">
        <v>73276.844089282007</v>
      </c>
      <c r="M53" s="101">
        <v>78137.199169276006</v>
      </c>
      <c r="N53" s="101">
        <v>82838.949199373994</v>
      </c>
      <c r="O53" s="101">
        <v>84710.230885904995</v>
      </c>
      <c r="P53" s="101">
        <v>90107.247122953006</v>
      </c>
      <c r="Q53" s="101">
        <v>89825.568558346014</v>
      </c>
      <c r="R53" s="101">
        <v>102319.75620353803</v>
      </c>
      <c r="S53" s="51">
        <v>100967.135442172</v>
      </c>
      <c r="T53" s="101">
        <v>106368.17580966699</v>
      </c>
      <c r="U53" s="101">
        <v>119147.71066364201</v>
      </c>
      <c r="V53" s="101">
        <v>136154.00855663599</v>
      </c>
      <c r="W53" s="101">
        <v>133933.91512045101</v>
      </c>
      <c r="X53" s="101">
        <v>138883.88752788401</v>
      </c>
      <c r="Y53" s="101">
        <v>150801.34814204401</v>
      </c>
      <c r="Z53" s="101">
        <v>160635.66821875601</v>
      </c>
      <c r="AA53" s="101">
        <v>161757.709722072</v>
      </c>
      <c r="AB53" s="101">
        <v>163943.76337987499</v>
      </c>
      <c r="AC53" s="101">
        <v>165384.988990046</v>
      </c>
      <c r="AD53" s="100">
        <v>174200.15369220401</v>
      </c>
      <c r="AE53" s="100">
        <v>172610.33572551201</v>
      </c>
      <c r="AF53" s="100">
        <v>175451.709005012</v>
      </c>
      <c r="AG53" s="100">
        <v>186686.540719432</v>
      </c>
      <c r="AH53" s="100">
        <v>196875.017168249</v>
      </c>
      <c r="AI53" s="100">
        <v>197203.75782905999</v>
      </c>
      <c r="AJ53" s="100">
        <v>204736.53995037399</v>
      </c>
      <c r="AK53" s="100">
        <v>211574.544098482</v>
      </c>
      <c r="AL53" s="100">
        <v>234946.625660233</v>
      </c>
      <c r="AM53" s="100">
        <v>227535.81962563799</v>
      </c>
      <c r="AN53" s="100">
        <v>244554.14341965801</v>
      </c>
      <c r="AO53" s="155">
        <v>235984.04142450201</v>
      </c>
      <c r="AP53" s="155">
        <v>250239.66827943499</v>
      </c>
      <c r="AQ53" s="155">
        <v>253679.86584064699</v>
      </c>
      <c r="AR53" s="155">
        <v>260605.493283166</v>
      </c>
      <c r="AS53" s="155">
        <v>259068.10010436299</v>
      </c>
      <c r="AT53" s="155">
        <v>274276.99668736599</v>
      </c>
      <c r="AU53" s="155">
        <v>266440.83672978298</v>
      </c>
      <c r="AV53" s="155">
        <v>267202.12417757203</v>
      </c>
      <c r="AW53" s="155">
        <v>276106.78220297903</v>
      </c>
    </row>
    <row r="54" spans="1:49">
      <c r="A54" s="96" t="s">
        <v>59</v>
      </c>
      <c r="B54" s="96" t="s">
        <v>103</v>
      </c>
      <c r="C54" s="253"/>
      <c r="D54" s="6"/>
      <c r="E54" s="6"/>
      <c r="F54" s="50" t="s">
        <v>197</v>
      </c>
      <c r="G54" s="50" t="s">
        <v>197</v>
      </c>
      <c r="H54" s="50" t="s">
        <v>197</v>
      </c>
      <c r="I54" s="50" t="s">
        <v>197</v>
      </c>
      <c r="J54" s="50" t="s">
        <v>197</v>
      </c>
      <c r="K54" s="50" t="s">
        <v>197</v>
      </c>
      <c r="L54" s="50" t="s">
        <v>197</v>
      </c>
      <c r="M54" s="50" t="s">
        <v>197</v>
      </c>
      <c r="N54" s="50" t="s">
        <v>197</v>
      </c>
      <c r="O54" s="50" t="s">
        <v>197</v>
      </c>
      <c r="P54" s="50" t="s">
        <v>197</v>
      </c>
      <c r="Q54" s="50" t="s">
        <v>197</v>
      </c>
      <c r="R54" s="50" t="s">
        <v>197</v>
      </c>
      <c r="S54" s="50" t="s">
        <v>197</v>
      </c>
      <c r="T54" s="50" t="s">
        <v>197</v>
      </c>
      <c r="U54" s="50" t="s">
        <v>197</v>
      </c>
      <c r="V54" s="50" t="s">
        <v>197</v>
      </c>
      <c r="W54" s="50" t="s">
        <v>197</v>
      </c>
      <c r="X54" s="50" t="s">
        <v>197</v>
      </c>
      <c r="Y54" s="50" t="s">
        <v>197</v>
      </c>
      <c r="Z54" s="50" t="s">
        <v>197</v>
      </c>
      <c r="AA54" s="50" t="s">
        <v>197</v>
      </c>
      <c r="AB54" s="50" t="s">
        <v>197</v>
      </c>
      <c r="AC54" s="50" t="s">
        <v>197</v>
      </c>
      <c r="AD54" s="50" t="s">
        <v>197</v>
      </c>
      <c r="AE54" s="50" t="s">
        <v>197</v>
      </c>
      <c r="AF54" s="50" t="s">
        <v>197</v>
      </c>
      <c r="AG54" s="50" t="s">
        <v>197</v>
      </c>
      <c r="AH54" s="50" t="s">
        <v>197</v>
      </c>
      <c r="AI54" s="50" t="s">
        <v>197</v>
      </c>
      <c r="AJ54" s="50" t="s">
        <v>197</v>
      </c>
      <c r="AK54" s="50" t="s">
        <v>197</v>
      </c>
      <c r="AL54" s="50" t="s">
        <v>197</v>
      </c>
      <c r="AM54" s="50" t="s">
        <v>197</v>
      </c>
      <c r="AN54" s="50" t="s">
        <v>197</v>
      </c>
      <c r="AO54" s="154" t="s">
        <v>197</v>
      </c>
      <c r="AP54" s="154" t="s">
        <v>197</v>
      </c>
      <c r="AQ54" s="154" t="s">
        <v>197</v>
      </c>
      <c r="AR54" s="154" t="s">
        <v>197</v>
      </c>
      <c r="AS54" s="154" t="s">
        <v>197</v>
      </c>
      <c r="AT54" s="154" t="s">
        <v>197</v>
      </c>
      <c r="AU54" s="154" t="s">
        <v>197</v>
      </c>
      <c r="AV54" s="154" t="s">
        <v>197</v>
      </c>
      <c r="AW54" s="154" t="s">
        <v>197</v>
      </c>
    </row>
    <row r="55" spans="1:49">
      <c r="A55" s="22"/>
      <c r="B55" s="20" t="s">
        <v>14</v>
      </c>
      <c r="C55" s="253"/>
      <c r="D55" s="8"/>
      <c r="E55" s="8"/>
      <c r="F55" s="51" t="s">
        <v>197</v>
      </c>
      <c r="G55" s="51" t="s">
        <v>197</v>
      </c>
      <c r="H55" s="51" t="s">
        <v>197</v>
      </c>
      <c r="I55" s="51" t="s">
        <v>197</v>
      </c>
      <c r="J55" s="51" t="s">
        <v>197</v>
      </c>
      <c r="K55" s="51" t="s">
        <v>197</v>
      </c>
      <c r="L55" s="51" t="s">
        <v>197</v>
      </c>
      <c r="M55" s="51" t="s">
        <v>197</v>
      </c>
      <c r="N55" s="51" t="s">
        <v>197</v>
      </c>
      <c r="O55" s="51" t="s">
        <v>197</v>
      </c>
      <c r="P55" s="51" t="s">
        <v>197</v>
      </c>
      <c r="Q55" s="51" t="s">
        <v>197</v>
      </c>
      <c r="R55" s="51" t="s">
        <v>197</v>
      </c>
      <c r="S55" s="51" t="s">
        <v>197</v>
      </c>
      <c r="T55" s="51" t="s">
        <v>197</v>
      </c>
      <c r="U55" s="51" t="s">
        <v>197</v>
      </c>
      <c r="V55" s="51" t="s">
        <v>197</v>
      </c>
      <c r="W55" s="51" t="s">
        <v>197</v>
      </c>
      <c r="X55" s="51" t="s">
        <v>197</v>
      </c>
      <c r="Y55" s="51" t="s">
        <v>197</v>
      </c>
      <c r="Z55" s="51" t="s">
        <v>197</v>
      </c>
      <c r="AA55" s="51" t="s">
        <v>197</v>
      </c>
      <c r="AB55" s="51" t="s">
        <v>197</v>
      </c>
      <c r="AC55" s="51" t="s">
        <v>197</v>
      </c>
      <c r="AD55" s="51" t="s">
        <v>197</v>
      </c>
      <c r="AE55" s="51" t="s">
        <v>197</v>
      </c>
      <c r="AF55" s="51" t="s">
        <v>197</v>
      </c>
      <c r="AG55" s="51" t="s">
        <v>197</v>
      </c>
      <c r="AH55" s="51" t="s">
        <v>197</v>
      </c>
      <c r="AI55" s="51" t="s">
        <v>197</v>
      </c>
      <c r="AJ55" s="51" t="s">
        <v>197</v>
      </c>
      <c r="AK55" s="51" t="s">
        <v>197</v>
      </c>
      <c r="AL55" s="51" t="s">
        <v>197</v>
      </c>
      <c r="AM55" s="51" t="s">
        <v>197</v>
      </c>
      <c r="AN55" s="51" t="s">
        <v>197</v>
      </c>
      <c r="AO55" s="116" t="s">
        <v>197</v>
      </c>
      <c r="AP55" s="116" t="s">
        <v>197</v>
      </c>
      <c r="AQ55" s="116" t="s">
        <v>197</v>
      </c>
      <c r="AR55" s="116" t="s">
        <v>197</v>
      </c>
      <c r="AS55" s="116" t="s">
        <v>197</v>
      </c>
      <c r="AT55" s="116" t="s">
        <v>197</v>
      </c>
      <c r="AU55" s="116" t="s">
        <v>197</v>
      </c>
      <c r="AV55" s="116" t="s">
        <v>197</v>
      </c>
      <c r="AW55" s="116" t="s">
        <v>197</v>
      </c>
    </row>
    <row r="56" spans="1:49">
      <c r="A56" s="22"/>
      <c r="B56" s="20" t="s">
        <v>92</v>
      </c>
      <c r="C56" s="253"/>
      <c r="D56" s="8" t="s">
        <v>166</v>
      </c>
      <c r="E56" s="8" t="s">
        <v>167</v>
      </c>
      <c r="F56" s="100">
        <v>64541.710000000006</v>
      </c>
      <c r="G56" s="100">
        <v>62445.339</v>
      </c>
      <c r="H56" s="100">
        <v>67503.965750173971</v>
      </c>
      <c r="I56" s="100">
        <v>68958.488660139003</v>
      </c>
      <c r="J56" s="100">
        <v>69770.629929432005</v>
      </c>
      <c r="K56" s="100">
        <v>72500.207754961011</v>
      </c>
      <c r="L56" s="100">
        <v>76249.860536877008</v>
      </c>
      <c r="M56" s="100">
        <v>81083.461541087003</v>
      </c>
      <c r="N56" s="100">
        <v>85644.582367789</v>
      </c>
      <c r="O56" s="100">
        <v>87219.60444337799</v>
      </c>
      <c r="P56" s="100">
        <v>93035.95779975201</v>
      </c>
      <c r="Q56" s="100">
        <v>92326.14428126502</v>
      </c>
      <c r="R56" s="100">
        <v>105455.75817399503</v>
      </c>
      <c r="S56" s="100">
        <v>104987.030752569</v>
      </c>
      <c r="T56" s="100">
        <v>112077.75831484099</v>
      </c>
      <c r="U56" s="100">
        <v>123925.747807369</v>
      </c>
      <c r="V56" s="100">
        <v>142088.770663492</v>
      </c>
      <c r="W56" s="100">
        <v>141926.68939722201</v>
      </c>
      <c r="X56" s="100">
        <v>146043.81821309001</v>
      </c>
      <c r="Y56" s="100">
        <v>158320.120165923</v>
      </c>
      <c r="Z56" s="100">
        <v>171149.66821875601</v>
      </c>
      <c r="AA56" s="100">
        <v>170508.50321092599</v>
      </c>
      <c r="AB56" s="100">
        <v>171421.43345145698</v>
      </c>
      <c r="AC56" s="100">
        <v>174337.779771186</v>
      </c>
      <c r="AD56" s="100">
        <v>183468.480050068</v>
      </c>
      <c r="AE56" s="100">
        <v>181017.838555675</v>
      </c>
      <c r="AF56" s="100">
        <v>182282.928902752</v>
      </c>
      <c r="AG56" s="100">
        <v>192474.840774554</v>
      </c>
      <c r="AH56" s="100">
        <v>204217.984417139</v>
      </c>
      <c r="AI56" s="100">
        <v>213811.034767826</v>
      </c>
      <c r="AJ56" s="100">
        <v>216372.32782657098</v>
      </c>
      <c r="AK56" s="100">
        <v>222994.77350520599</v>
      </c>
      <c r="AL56" s="100">
        <v>247999.99056175398</v>
      </c>
      <c r="AM56" s="100">
        <v>243325.013918571</v>
      </c>
      <c r="AN56" s="100">
        <v>260302.49136820802</v>
      </c>
      <c r="AO56" s="155">
        <v>251396.46815077201</v>
      </c>
      <c r="AP56" s="155">
        <v>269098.981574543</v>
      </c>
      <c r="AQ56" s="155">
        <v>272539.179135755</v>
      </c>
      <c r="AR56" s="155">
        <v>274792.94258667401</v>
      </c>
      <c r="AS56" s="155">
        <v>273127.93399938999</v>
      </c>
      <c r="AT56" s="155">
        <v>289173.170845769</v>
      </c>
      <c r="AU56" s="155">
        <v>280653.003424728</v>
      </c>
      <c r="AV56" s="155">
        <v>284453.97529332805</v>
      </c>
      <c r="AW56" s="155">
        <v>295381.951850679</v>
      </c>
    </row>
    <row r="57" spans="1:49">
      <c r="A57" s="48" t="s">
        <v>23</v>
      </c>
      <c r="B57" s="19"/>
      <c r="C57" s="253"/>
      <c r="D57" s="3"/>
      <c r="E57" s="3"/>
      <c r="F57" s="74"/>
      <c r="G57" s="74"/>
      <c r="H57" s="74"/>
      <c r="I57" s="74"/>
      <c r="J57" s="74"/>
      <c r="K57" s="74"/>
      <c r="L57" s="74"/>
      <c r="M57" s="74"/>
      <c r="N57" s="74"/>
      <c r="O57" s="74"/>
      <c r="P57" s="74"/>
      <c r="Q57" s="74"/>
      <c r="R57" s="74"/>
      <c r="S57" s="104"/>
      <c r="T57" s="104"/>
      <c r="U57" s="104"/>
      <c r="V57" s="104"/>
      <c r="W57" s="104"/>
      <c r="X57" s="104"/>
      <c r="Y57" s="104"/>
      <c r="Z57" s="104"/>
      <c r="AA57" s="104"/>
      <c r="AB57" s="104"/>
      <c r="AC57" s="104"/>
      <c r="AD57" s="137"/>
      <c r="AE57" s="137"/>
      <c r="AF57" s="137"/>
      <c r="AG57" s="137"/>
      <c r="AH57" s="137"/>
      <c r="AI57" s="137"/>
      <c r="AJ57" s="137"/>
      <c r="AK57" s="137"/>
      <c r="AL57" s="137"/>
      <c r="AM57" s="137"/>
      <c r="AN57" s="137"/>
      <c r="AO57" s="163"/>
      <c r="AP57" s="137"/>
      <c r="AQ57" s="137"/>
      <c r="AR57" s="137"/>
      <c r="AS57" s="137"/>
      <c r="AT57" s="137"/>
      <c r="AU57" s="137"/>
      <c r="AV57" s="137"/>
      <c r="AW57" s="137"/>
    </row>
    <row r="58" spans="1:49">
      <c r="A58" s="96" t="s">
        <v>64</v>
      </c>
      <c r="B58" s="96" t="s">
        <v>65</v>
      </c>
      <c r="C58" s="253"/>
      <c r="D58" s="6"/>
      <c r="E58" s="6"/>
      <c r="F58" s="50">
        <v>0.20682072161923409</v>
      </c>
      <c r="G58" s="50">
        <v>0.18965099357687676</v>
      </c>
      <c r="H58" s="50">
        <v>0.14599406366844314</v>
      </c>
      <c r="I58" s="50">
        <v>0.14174108127595589</v>
      </c>
      <c r="J58" s="50">
        <v>0.17105486995416108</v>
      </c>
      <c r="K58" s="50">
        <v>0.17093714028972748</v>
      </c>
      <c r="L58" s="50">
        <v>0.18187803280339918</v>
      </c>
      <c r="M58" s="50">
        <v>0.2060881867561469</v>
      </c>
      <c r="N58" s="50">
        <v>0.22408534402003591</v>
      </c>
      <c r="O58" s="50">
        <v>0.21852769765003849</v>
      </c>
      <c r="P58" s="50">
        <v>0.20310822928068409</v>
      </c>
      <c r="Q58" s="50">
        <v>0.19844934436926243</v>
      </c>
      <c r="R58" s="50">
        <v>0.22551692423014311</v>
      </c>
      <c r="S58" s="50">
        <v>0.19637562528805236</v>
      </c>
      <c r="T58" s="50">
        <v>0.1653163754821288</v>
      </c>
      <c r="U58" s="50">
        <v>0.19209919553397126</v>
      </c>
      <c r="V58" s="50">
        <v>0.20131596453804201</v>
      </c>
      <c r="W58" s="50">
        <v>0.14211048995381528</v>
      </c>
      <c r="X58" s="50">
        <f t="shared" ref="X58:AF58" si="51">X59/X60</f>
        <v>0.13559661457790789</v>
      </c>
      <c r="Y58" s="50">
        <f t="shared" si="51"/>
        <v>0.12688890231058272</v>
      </c>
      <c r="Z58" s="50">
        <f t="shared" si="51"/>
        <v>0.15012733928593458</v>
      </c>
      <c r="AA58" s="50">
        <f t="shared" si="51"/>
        <v>0.12530148048847126</v>
      </c>
      <c r="AB58" s="50">
        <f t="shared" si="51"/>
        <v>0.15030718315586095</v>
      </c>
      <c r="AC58" s="50">
        <f>AC59/AC60</f>
        <v>0.11211691118361421</v>
      </c>
      <c r="AD58" s="50">
        <f t="shared" ref="AD58:AE58" si="52">AD59/AD60</f>
        <v>0.1290890123704086</v>
      </c>
      <c r="AE58" s="50">
        <f t="shared" si="52"/>
        <v>0.11875171126482205</v>
      </c>
      <c r="AF58" s="50">
        <f t="shared" si="51"/>
        <v>0.12919774931546812</v>
      </c>
      <c r="AG58" s="50">
        <f t="shared" ref="AG58:AQ58" si="53">AG59/AG60</f>
        <v>0.15819012291616183</v>
      </c>
      <c r="AH58" s="50">
        <f t="shared" ref="AH58:AP58" si="54">AH59/AH60</f>
        <v>0.14926320138825241</v>
      </c>
      <c r="AI58" s="50">
        <f t="shared" si="54"/>
        <v>0.16822498003134595</v>
      </c>
      <c r="AJ58" s="50">
        <f t="shared" si="54"/>
        <v>0.17429607349791892</v>
      </c>
      <c r="AK58" s="50">
        <f t="shared" si="54"/>
        <v>0.14049542561114409</v>
      </c>
      <c r="AL58" s="50">
        <f t="shared" si="54"/>
        <v>0.18949099963062585</v>
      </c>
      <c r="AM58" s="50">
        <f t="shared" si="54"/>
        <v>0.12660767057818459</v>
      </c>
      <c r="AN58" s="50">
        <f t="shared" si="54"/>
        <v>0.13892691370024432</v>
      </c>
      <c r="AO58" s="154">
        <f t="shared" si="54"/>
        <v>0.10346160230335381</v>
      </c>
      <c r="AP58" s="154">
        <f t="shared" si="54"/>
        <v>0.10493616174745389</v>
      </c>
      <c r="AQ58" s="154">
        <f t="shared" si="53"/>
        <v>0.11105710168617514</v>
      </c>
      <c r="AR58" s="154">
        <f t="shared" ref="AR58:AS58" si="55">AR59/AR60</f>
        <v>8.2752858048802544E-2</v>
      </c>
      <c r="AS58" s="154">
        <f t="shared" si="55"/>
        <v>6.5265554180884061E-2</v>
      </c>
      <c r="AT58" s="154">
        <f t="shared" ref="AT58:AU58" si="56">AT59/AT60</f>
        <v>8.2461464411032095E-2</v>
      </c>
      <c r="AU58" s="154">
        <f t="shared" si="56"/>
        <v>8.0858334939659784E-2</v>
      </c>
      <c r="AV58" s="154">
        <f t="shared" ref="AV58:AW58" si="57">AV59/AV60</f>
        <v>8.0869753210269374E-2</v>
      </c>
      <c r="AW58" s="154">
        <f t="shared" si="57"/>
        <v>6.8228416647697784E-2</v>
      </c>
    </row>
    <row r="59" spans="1:49">
      <c r="A59" s="22"/>
      <c r="B59" s="20" t="s">
        <v>24</v>
      </c>
      <c r="C59" s="253"/>
      <c r="D59" s="8" t="s">
        <v>166</v>
      </c>
      <c r="E59" s="8" t="s">
        <v>167</v>
      </c>
      <c r="F59" s="85">
        <v>12805.53</v>
      </c>
      <c r="G59" s="85">
        <v>11338.094999999999</v>
      </c>
      <c r="H59" s="101">
        <v>9498.4660124999991</v>
      </c>
      <c r="I59" s="101">
        <v>8849.4555588999992</v>
      </c>
      <c r="J59" s="101">
        <v>11526.162928</v>
      </c>
      <c r="K59" s="101">
        <v>11932.1189739</v>
      </c>
      <c r="L59" s="101">
        <v>13327.448253</v>
      </c>
      <c r="M59" s="101">
        <v>16103.153695000001</v>
      </c>
      <c r="N59" s="101">
        <v>18562.994429599999</v>
      </c>
      <c r="O59" s="101">
        <v>18511.531722899999</v>
      </c>
      <c r="P59" s="101">
        <v>18301.523408500001</v>
      </c>
      <c r="Q59" s="101">
        <v>17825.825187999999</v>
      </c>
      <c r="R59" s="101">
        <v>23074.836706999999</v>
      </c>
      <c r="S59" s="101">
        <v>19827.484356000001</v>
      </c>
      <c r="T59" s="101">
        <v>17584.401291499998</v>
      </c>
      <c r="U59" s="101">
        <v>22888.179368199999</v>
      </c>
      <c r="V59" s="101">
        <v>27409.975558300001</v>
      </c>
      <c r="W59" s="101">
        <v>19033.414299200002</v>
      </c>
      <c r="X59" s="101">
        <v>18832.184968199999</v>
      </c>
      <c r="Y59" s="101">
        <v>19135.0175327</v>
      </c>
      <c r="Z59" s="101">
        <v>24115.805464100002</v>
      </c>
      <c r="AA59" s="101">
        <v>20268.480508600001</v>
      </c>
      <c r="AB59" s="101">
        <v>24641.9252696</v>
      </c>
      <c r="AC59" s="101">
        <v>18542.454121700001</v>
      </c>
      <c r="AD59" s="101">
        <f>22487325.7949/1000</f>
        <v>22487.3257949</v>
      </c>
      <c r="AE59" s="101">
        <v>20497.772749399999</v>
      </c>
      <c r="AF59" s="101">
        <v>22667.965917000001</v>
      </c>
      <c r="AG59" s="101">
        <v>29531.9668232</v>
      </c>
      <c r="AH59" s="101">
        <v>29386.1953359</v>
      </c>
      <c r="AI59" s="101">
        <v>33174.5982229</v>
      </c>
      <c r="AJ59" s="101">
        <v>35684.775014899998</v>
      </c>
      <c r="AK59" s="101">
        <v>29725.255621600001</v>
      </c>
      <c r="AL59" s="101">
        <v>44520.270956200002</v>
      </c>
      <c r="AM59" s="101">
        <v>28807.780095900001</v>
      </c>
      <c r="AN59" s="101">
        <v>33975.152377899998</v>
      </c>
      <c r="AO59" s="155">
        <v>24415.287043799999</v>
      </c>
      <c r="AP59" s="155">
        <v>26259.190306199998</v>
      </c>
      <c r="AQ59" s="155">
        <v>28172.9506564</v>
      </c>
      <c r="AR59" s="155">
        <v>21565.849392399999</v>
      </c>
      <c r="AS59" s="155">
        <v>16908.223123899999</v>
      </c>
      <c r="AT59" s="155">
        <v>22617.282801099998</v>
      </c>
      <c r="AU59" s="155">
        <v>21543.962417899998</v>
      </c>
      <c r="AV59" s="155">
        <v>21608.5698395</v>
      </c>
      <c r="AW59" s="155">
        <v>18838.328575399999</v>
      </c>
    </row>
    <row r="60" spans="1:49">
      <c r="A60" s="22"/>
      <c r="B60" s="20" t="s">
        <v>21</v>
      </c>
      <c r="C60" s="253"/>
      <c r="D60" s="8" t="s">
        <v>166</v>
      </c>
      <c r="E60" s="8" t="s">
        <v>167</v>
      </c>
      <c r="F60" s="85">
        <v>61916.088000000003</v>
      </c>
      <c r="G60" s="85">
        <v>59784</v>
      </c>
      <c r="H60" s="86">
        <v>65060.631739597971</v>
      </c>
      <c r="I60" s="86">
        <v>62433.949841761001</v>
      </c>
      <c r="J60" s="86">
        <v>67382.83996877</v>
      </c>
      <c r="K60" s="86">
        <v>69804.133576096006</v>
      </c>
      <c r="L60" s="86">
        <v>73276.844089282007</v>
      </c>
      <c r="M60" s="86">
        <v>78137.199169276006</v>
      </c>
      <c r="N60" s="86">
        <v>82838.949199373994</v>
      </c>
      <c r="O60" s="86">
        <v>84710.230885904995</v>
      </c>
      <c r="P60" s="86">
        <v>90107.247122953006</v>
      </c>
      <c r="Q60" s="86">
        <v>89825.568558346014</v>
      </c>
      <c r="R60" s="86">
        <v>102319.75620353803</v>
      </c>
      <c r="S60" s="86">
        <v>100967.135442172</v>
      </c>
      <c r="T60" s="101">
        <v>106368.17580966699</v>
      </c>
      <c r="U60" s="101">
        <v>119147.71066364201</v>
      </c>
      <c r="V60" s="101">
        <v>136154.00855663599</v>
      </c>
      <c r="W60" s="101">
        <v>133933.91512045101</v>
      </c>
      <c r="X60" s="101">
        <v>138883.88752788401</v>
      </c>
      <c r="Y60" s="101">
        <v>150801.34814204401</v>
      </c>
      <c r="Z60" s="101">
        <v>160635.66821875601</v>
      </c>
      <c r="AA60" s="101">
        <f>+AA53</f>
        <v>161757.709722072</v>
      </c>
      <c r="AB60" s="101">
        <f>+AB53</f>
        <v>163943.76337987499</v>
      </c>
      <c r="AC60" s="101">
        <v>165384.988990046</v>
      </c>
      <c r="AD60" s="101">
        <f t="shared" ref="AD60:AH60" si="58">+AD53</f>
        <v>174200.15369220401</v>
      </c>
      <c r="AE60" s="101">
        <f t="shared" si="58"/>
        <v>172610.33572551201</v>
      </c>
      <c r="AF60" s="101">
        <f t="shared" si="58"/>
        <v>175451.709005012</v>
      </c>
      <c r="AG60" s="101">
        <f t="shared" si="58"/>
        <v>186686.540719432</v>
      </c>
      <c r="AH60" s="101">
        <f t="shared" si="58"/>
        <v>196875.017168249</v>
      </c>
      <c r="AI60" s="101">
        <f t="shared" ref="AI60:AJ60" si="59">+AI53</f>
        <v>197203.75782905999</v>
      </c>
      <c r="AJ60" s="101">
        <f t="shared" si="59"/>
        <v>204736.53995037399</v>
      </c>
      <c r="AK60" s="101">
        <v>211574.544098482</v>
      </c>
      <c r="AL60" s="101">
        <v>234946.625660233</v>
      </c>
      <c r="AM60" s="101">
        <f t="shared" ref="AM60:AS60" si="60">AM53</f>
        <v>227535.81962563799</v>
      </c>
      <c r="AN60" s="101">
        <f t="shared" si="60"/>
        <v>244554.14341965801</v>
      </c>
      <c r="AO60" s="155">
        <f t="shared" si="60"/>
        <v>235984.04142450201</v>
      </c>
      <c r="AP60" s="155">
        <f t="shared" si="60"/>
        <v>250239.66827943499</v>
      </c>
      <c r="AQ60" s="155">
        <f t="shared" si="60"/>
        <v>253679.86584064699</v>
      </c>
      <c r="AR60" s="155">
        <f t="shared" si="60"/>
        <v>260605.493283166</v>
      </c>
      <c r="AS60" s="155">
        <f t="shared" si="60"/>
        <v>259068.10010436299</v>
      </c>
      <c r="AT60" s="155">
        <f t="shared" ref="AT60:AU60" si="61">AT53</f>
        <v>274276.99668736599</v>
      </c>
      <c r="AU60" s="155">
        <f t="shared" si="61"/>
        <v>266440.83672978298</v>
      </c>
      <c r="AV60" s="155">
        <f t="shared" ref="AV60:AW60" si="62">AV53</f>
        <v>267202.12417757203</v>
      </c>
      <c r="AW60" s="155">
        <f t="shared" si="62"/>
        <v>276106.78220297903</v>
      </c>
    </row>
    <row r="61" spans="1:49">
      <c r="A61" s="96" t="s">
        <v>66</v>
      </c>
      <c r="B61" s="96" t="s">
        <v>67</v>
      </c>
      <c r="C61" s="253"/>
      <c r="D61" s="6"/>
      <c r="E61" s="6"/>
      <c r="F61" s="50">
        <v>0.31852287715465405</v>
      </c>
      <c r="G61" s="50">
        <v>0.28267453242227031</v>
      </c>
      <c r="H61" s="50">
        <v>0.19728971608213483</v>
      </c>
      <c r="I61" s="50">
        <v>0.1869408391327293</v>
      </c>
      <c r="J61" s="50">
        <v>0.20788120947668168</v>
      </c>
      <c r="K61" s="50">
        <v>0.21424291256834085</v>
      </c>
      <c r="L61" s="50">
        <v>0.21877442654683257</v>
      </c>
      <c r="M61" s="50">
        <v>0.24868352352632053</v>
      </c>
      <c r="N61" s="50">
        <v>0.26814752037424328</v>
      </c>
      <c r="O61" s="50">
        <v>0.25573026663607734</v>
      </c>
      <c r="P61" s="50">
        <v>0.23293122282055145</v>
      </c>
      <c r="Q61" s="50">
        <v>0.26294707109873305</v>
      </c>
      <c r="R61" s="50">
        <v>0.30203419301989076</v>
      </c>
      <c r="S61" s="50">
        <v>0.25904408190163908</v>
      </c>
      <c r="T61" s="50">
        <v>0.22068846492937472</v>
      </c>
      <c r="U61" s="50">
        <v>0.24658006564346183</v>
      </c>
      <c r="V61" s="50">
        <v>0.25706373809025507</v>
      </c>
      <c r="W61" s="50">
        <v>0.18608019150825911</v>
      </c>
      <c r="X61" s="50">
        <f t="shared" ref="X61:AF61" si="63">X62/X63</f>
        <v>0.1734474111853801</v>
      </c>
      <c r="Y61" s="50">
        <f t="shared" si="63"/>
        <v>0.16961011629092082</v>
      </c>
      <c r="Z61" s="50">
        <f t="shared" si="63"/>
        <v>0.1851727046226691</v>
      </c>
      <c r="AA61" s="50">
        <f t="shared" si="63"/>
        <v>0.15067089056046759</v>
      </c>
      <c r="AB61" s="50">
        <f t="shared" si="63"/>
        <v>0.19372278934013296</v>
      </c>
      <c r="AC61" s="50">
        <f>AC62/AC63</f>
        <v>0.14657504217228637</v>
      </c>
      <c r="AD61" s="50">
        <f t="shared" ref="AD61:AE61" si="64">AD62/AD63</f>
        <v>0.16808491597767489</v>
      </c>
      <c r="AE61" s="50">
        <f t="shared" si="64"/>
        <v>0.15577931075404994</v>
      </c>
      <c r="AF61" s="50">
        <f t="shared" si="63"/>
        <v>0.16779874382674986</v>
      </c>
      <c r="AG61" s="50">
        <f t="shared" ref="AG61:AQ61" si="65">AG62/AG63</f>
        <v>0.2069547539036504</v>
      </c>
      <c r="AH61" s="50">
        <f t="shared" ref="AH61:AP61" si="66">AH62/AH63</f>
        <v>0.19037022619334662</v>
      </c>
      <c r="AI61" s="50">
        <f t="shared" si="66"/>
        <v>0.21057216742078227</v>
      </c>
      <c r="AJ61" s="50">
        <f t="shared" si="66"/>
        <v>0.22152863290935149</v>
      </c>
      <c r="AK61" s="50">
        <f t="shared" si="66"/>
        <v>0.1789677231367621</v>
      </c>
      <c r="AL61" s="50">
        <f t="shared" si="66"/>
        <v>0.27122507853033478</v>
      </c>
      <c r="AM61" s="50">
        <f t="shared" si="66"/>
        <v>0.17885219583579329</v>
      </c>
      <c r="AN61" s="50">
        <f t="shared" si="66"/>
        <v>0.20034420146912515</v>
      </c>
      <c r="AO61" s="154">
        <f t="shared" si="66"/>
        <v>0.15365192781902418</v>
      </c>
      <c r="AP61" s="154">
        <f t="shared" si="66"/>
        <v>0.14965422791790506</v>
      </c>
      <c r="AQ61" s="154">
        <f t="shared" si="65"/>
        <v>0.15254883464570962</v>
      </c>
      <c r="AR61" s="154">
        <f t="shared" ref="AR61:AS61" si="67">AR62/AR63</f>
        <v>0.12086067694375191</v>
      </c>
      <c r="AS61" s="154">
        <f t="shared" si="67"/>
        <v>9.2929151239527191E-2</v>
      </c>
      <c r="AT61" s="154">
        <f t="shared" ref="AT61:AU61" si="68">AT62/AT63</f>
        <v>0.11730809355278064</v>
      </c>
      <c r="AU61" s="154">
        <f t="shared" si="68"/>
        <v>0.11487536262795199</v>
      </c>
      <c r="AV61" s="154">
        <f t="shared" ref="AV61:AW61" si="69">AV62/AV63</f>
        <v>0.11530746656541649</v>
      </c>
      <c r="AW61" s="154">
        <f t="shared" si="69"/>
        <v>9.2057220157274397E-2</v>
      </c>
    </row>
    <row r="62" spans="1:49">
      <c r="A62" s="22"/>
      <c r="B62" s="20" t="s">
        <v>24</v>
      </c>
      <c r="C62" s="253"/>
      <c r="D62" s="8" t="s">
        <v>166</v>
      </c>
      <c r="E62" s="8" t="s">
        <v>167</v>
      </c>
      <c r="F62" s="85">
        <v>12805.53</v>
      </c>
      <c r="G62" s="85">
        <v>11338.094999999999</v>
      </c>
      <c r="H62" s="101">
        <v>9498.4660124999991</v>
      </c>
      <c r="I62" s="101">
        <v>8849.4555588999992</v>
      </c>
      <c r="J62" s="101">
        <v>11526.162928</v>
      </c>
      <c r="K62" s="101">
        <v>11932.1189739</v>
      </c>
      <c r="L62" s="101">
        <v>13327.448253</v>
      </c>
      <c r="M62" s="101">
        <v>16103.153695000001</v>
      </c>
      <c r="N62" s="101">
        <v>18562.994429599999</v>
      </c>
      <c r="O62" s="101">
        <v>18511.531722899999</v>
      </c>
      <c r="P62" s="101">
        <v>18301.523408500001</v>
      </c>
      <c r="Q62" s="101">
        <v>17825.825187999999</v>
      </c>
      <c r="R62" s="101">
        <v>23074.836706999999</v>
      </c>
      <c r="S62" s="101">
        <v>19827.484356000001</v>
      </c>
      <c r="T62" s="101">
        <v>17584.401291499998</v>
      </c>
      <c r="U62" s="101">
        <v>22888.179368199999</v>
      </c>
      <c r="V62" s="101">
        <v>27409.975558300001</v>
      </c>
      <c r="W62" s="101">
        <v>19033.414299200002</v>
      </c>
      <c r="X62" s="101">
        <v>18832.184968199999</v>
      </c>
      <c r="Y62" s="101">
        <v>19135.0175327</v>
      </c>
      <c r="Z62" s="101">
        <v>24115.805464100002</v>
      </c>
      <c r="AA62" s="101">
        <f>+AA59</f>
        <v>20268.480508600001</v>
      </c>
      <c r="AB62" s="101">
        <f>+AB59</f>
        <v>24641.9252696</v>
      </c>
      <c r="AC62" s="101">
        <v>18542.454121700001</v>
      </c>
      <c r="AD62" s="101">
        <f t="shared" ref="AD62:AQ62" si="70">+AD59</f>
        <v>22487.3257949</v>
      </c>
      <c r="AE62" s="101">
        <f t="shared" si="70"/>
        <v>20497.772749399999</v>
      </c>
      <c r="AF62" s="101">
        <f t="shared" si="70"/>
        <v>22667.965917000001</v>
      </c>
      <c r="AG62" s="101">
        <f t="shared" si="70"/>
        <v>29531.9668232</v>
      </c>
      <c r="AH62" s="101">
        <f t="shared" si="70"/>
        <v>29386.1953359</v>
      </c>
      <c r="AI62" s="101">
        <f t="shared" ref="AI62:AP62" si="71">+AI59</f>
        <v>33174.5982229</v>
      </c>
      <c r="AJ62" s="101">
        <f t="shared" si="71"/>
        <v>35684.775014899998</v>
      </c>
      <c r="AK62" s="101">
        <f t="shared" si="71"/>
        <v>29725.255621600001</v>
      </c>
      <c r="AL62" s="101">
        <f t="shared" si="71"/>
        <v>44520.270956200002</v>
      </c>
      <c r="AM62" s="101">
        <f t="shared" si="71"/>
        <v>28807.780095900001</v>
      </c>
      <c r="AN62" s="101">
        <f t="shared" si="71"/>
        <v>33975.152377899998</v>
      </c>
      <c r="AO62" s="155">
        <f t="shared" si="71"/>
        <v>24415.287043799999</v>
      </c>
      <c r="AP62" s="155">
        <f t="shared" si="71"/>
        <v>26259.190306199998</v>
      </c>
      <c r="AQ62" s="155">
        <f t="shared" si="70"/>
        <v>28172.9506564</v>
      </c>
      <c r="AR62" s="155">
        <f t="shared" ref="AR62:AS62" si="72">+AR59</f>
        <v>21565.849392399999</v>
      </c>
      <c r="AS62" s="155">
        <f t="shared" si="72"/>
        <v>16908.223123899999</v>
      </c>
      <c r="AT62" s="155">
        <f t="shared" ref="AT62:AW62" si="73">+AT59</f>
        <v>22617.282801099998</v>
      </c>
      <c r="AU62" s="155">
        <f t="shared" si="73"/>
        <v>21543.962417899998</v>
      </c>
      <c r="AV62" s="155">
        <f t="shared" si="73"/>
        <v>21608.5698395</v>
      </c>
      <c r="AW62" s="155">
        <f t="shared" si="73"/>
        <v>18838.328575399999</v>
      </c>
    </row>
    <row r="63" spans="1:49">
      <c r="A63" s="22"/>
      <c r="B63" s="20" t="s">
        <v>25</v>
      </c>
      <c r="C63" s="253"/>
      <c r="D63" s="8" t="s">
        <v>166</v>
      </c>
      <c r="E63" s="8" t="s">
        <v>167</v>
      </c>
      <c r="F63" s="85">
        <v>40202.858</v>
      </c>
      <c r="G63" s="85">
        <v>40110.069000000003</v>
      </c>
      <c r="H63" s="86">
        <v>48144.759904999999</v>
      </c>
      <c r="I63" s="86">
        <v>47338.268085000003</v>
      </c>
      <c r="J63" s="86">
        <v>55445.910464999994</v>
      </c>
      <c r="K63" s="86">
        <v>55694.346341999997</v>
      </c>
      <c r="L63" s="86">
        <v>60918.675292000007</v>
      </c>
      <c r="M63" s="86">
        <v>64753.601149999995</v>
      </c>
      <c r="N63" s="86">
        <v>69226.798754999996</v>
      </c>
      <c r="O63" s="86">
        <v>72386.941000000006</v>
      </c>
      <c r="P63" s="86">
        <v>78570.503288000007</v>
      </c>
      <c r="Q63" s="86">
        <v>67792.446265000021</v>
      </c>
      <c r="R63" s="86">
        <v>76398.094123999996</v>
      </c>
      <c r="S63" s="86">
        <v>76540.966350000002</v>
      </c>
      <c r="T63" s="86">
        <v>79679.748087999993</v>
      </c>
      <c r="U63" s="86">
        <v>92822.504967999994</v>
      </c>
      <c r="V63" s="86">
        <v>106627.156992</v>
      </c>
      <c r="W63" s="86">
        <v>102286.08507399999</v>
      </c>
      <c r="X63" s="86">
        <v>108575.76276</v>
      </c>
      <c r="Y63" s="86">
        <v>112817.666488</v>
      </c>
      <c r="Z63" s="86">
        <v>130234.12664</v>
      </c>
      <c r="AA63" s="86">
        <v>134521.54183999999</v>
      </c>
      <c r="AB63" s="86">
        <v>127201.994941</v>
      </c>
      <c r="AC63" s="86">
        <v>126504.852715</v>
      </c>
      <c r="AD63" s="86">
        <v>133785.50754600001</v>
      </c>
      <c r="AE63" s="86">
        <v>131582.12505999999</v>
      </c>
      <c r="AF63" s="86">
        <v>135090.20032</v>
      </c>
      <c r="AG63" s="86">
        <v>142697.69727999999</v>
      </c>
      <c r="AH63" s="86">
        <v>154363.39980000001</v>
      </c>
      <c r="AI63" s="86">
        <v>157545.02900000001</v>
      </c>
      <c r="AJ63" s="86">
        <v>161084.25599999999</v>
      </c>
      <c r="AK63" s="86">
        <v>166092.83004</v>
      </c>
      <c r="AL63" s="86">
        <v>164145.1122346</v>
      </c>
      <c r="AM63" s="86">
        <v>161070.3182104</v>
      </c>
      <c r="AN63" s="86">
        <v>169583.90674030001</v>
      </c>
      <c r="AO63" s="159">
        <v>158899.9721016</v>
      </c>
      <c r="AP63" s="159">
        <v>175465.74307679999</v>
      </c>
      <c r="AQ63" s="159">
        <v>184681.51999870001</v>
      </c>
      <c r="AR63" s="159">
        <v>178435.61642830001</v>
      </c>
      <c r="AS63" s="159">
        <v>181947.46103209999</v>
      </c>
      <c r="AT63" s="155">
        <v>192802.40703020003</v>
      </c>
      <c r="AU63" s="155">
        <v>187542.0623278</v>
      </c>
      <c r="AV63" s="155">
        <v>187399.57162480001</v>
      </c>
      <c r="AW63" s="155">
        <v>204637.16526760001</v>
      </c>
    </row>
    <row r="64" spans="1:49">
      <c r="A64" s="96" t="s">
        <v>68</v>
      </c>
      <c r="B64" s="96" t="s">
        <v>104</v>
      </c>
      <c r="C64" s="253"/>
      <c r="D64" s="6"/>
      <c r="E64" s="6"/>
      <c r="F64" s="50" t="s">
        <v>197</v>
      </c>
      <c r="G64" s="50" t="s">
        <v>197</v>
      </c>
      <c r="H64" s="50" t="s">
        <v>197</v>
      </c>
      <c r="I64" s="50" t="s">
        <v>197</v>
      </c>
      <c r="J64" s="50" t="s">
        <v>197</v>
      </c>
      <c r="K64" s="50" t="s">
        <v>197</v>
      </c>
      <c r="L64" s="50" t="s">
        <v>197</v>
      </c>
      <c r="M64" s="50" t="s">
        <v>197</v>
      </c>
      <c r="N64" s="50" t="s">
        <v>197</v>
      </c>
      <c r="O64" s="50" t="s">
        <v>197</v>
      </c>
      <c r="P64" s="50" t="s">
        <v>197</v>
      </c>
      <c r="Q64" s="50" t="s">
        <v>197</v>
      </c>
      <c r="R64" s="50" t="s">
        <v>197</v>
      </c>
      <c r="S64" s="50" t="s">
        <v>197</v>
      </c>
      <c r="T64" s="50" t="s">
        <v>197</v>
      </c>
      <c r="U64" s="50" t="s">
        <v>197</v>
      </c>
      <c r="V64" s="50" t="s">
        <v>197</v>
      </c>
      <c r="W64" s="50" t="s">
        <v>197</v>
      </c>
      <c r="X64" s="50" t="s">
        <v>197</v>
      </c>
      <c r="Y64" s="50" t="s">
        <v>197</v>
      </c>
      <c r="Z64" s="50" t="s">
        <v>197</v>
      </c>
      <c r="AA64" s="50" t="s">
        <v>197</v>
      </c>
      <c r="AB64" s="50" t="s">
        <v>197</v>
      </c>
      <c r="AC64" s="50" t="s">
        <v>197</v>
      </c>
      <c r="AD64" s="50" t="s">
        <v>197</v>
      </c>
      <c r="AE64" s="50" t="s">
        <v>197</v>
      </c>
      <c r="AF64" s="50" t="s">
        <v>197</v>
      </c>
      <c r="AG64" s="50" t="s">
        <v>197</v>
      </c>
      <c r="AH64" s="50" t="s">
        <v>197</v>
      </c>
      <c r="AI64" s="50" t="s">
        <v>197</v>
      </c>
      <c r="AJ64" s="50" t="s">
        <v>197</v>
      </c>
      <c r="AK64" s="50" t="s">
        <v>197</v>
      </c>
      <c r="AL64" s="50" t="s">
        <v>197</v>
      </c>
      <c r="AM64" s="50" t="s">
        <v>197</v>
      </c>
      <c r="AN64" s="50" t="s">
        <v>197</v>
      </c>
      <c r="AO64" s="154" t="s">
        <v>197</v>
      </c>
      <c r="AP64" s="154" t="s">
        <v>197</v>
      </c>
      <c r="AQ64" s="154" t="s">
        <v>197</v>
      </c>
      <c r="AR64" s="154" t="s">
        <v>197</v>
      </c>
      <c r="AS64" s="154" t="s">
        <v>197</v>
      </c>
      <c r="AT64" s="154" t="s">
        <v>197</v>
      </c>
      <c r="AU64" s="154" t="s">
        <v>197</v>
      </c>
      <c r="AV64" s="154" t="s">
        <v>197</v>
      </c>
      <c r="AW64" s="154" t="s">
        <v>197</v>
      </c>
    </row>
    <row r="65" spans="1:49">
      <c r="A65" s="22"/>
      <c r="B65" s="20" t="s">
        <v>135</v>
      </c>
      <c r="C65" s="253"/>
      <c r="D65" s="8"/>
      <c r="E65" s="8"/>
      <c r="F65" s="51" t="s">
        <v>197</v>
      </c>
      <c r="G65" s="51" t="s">
        <v>197</v>
      </c>
      <c r="H65" s="51" t="s">
        <v>197</v>
      </c>
      <c r="I65" s="51" t="s">
        <v>197</v>
      </c>
      <c r="J65" s="51" t="s">
        <v>197</v>
      </c>
      <c r="K65" s="51" t="s">
        <v>197</v>
      </c>
      <c r="L65" s="51" t="s">
        <v>197</v>
      </c>
      <c r="M65" s="51" t="s">
        <v>197</v>
      </c>
      <c r="N65" s="51" t="s">
        <v>197</v>
      </c>
      <c r="O65" s="51" t="s">
        <v>197</v>
      </c>
      <c r="P65" s="51" t="s">
        <v>197</v>
      </c>
      <c r="Q65" s="51" t="s">
        <v>197</v>
      </c>
      <c r="R65" s="51" t="s">
        <v>197</v>
      </c>
      <c r="S65" s="51" t="s">
        <v>197</v>
      </c>
      <c r="T65" s="51" t="s">
        <v>197</v>
      </c>
      <c r="U65" s="51" t="s">
        <v>197</v>
      </c>
      <c r="V65" s="51" t="s">
        <v>197</v>
      </c>
      <c r="W65" s="51" t="s">
        <v>197</v>
      </c>
      <c r="X65" s="51" t="s">
        <v>197</v>
      </c>
      <c r="Y65" s="51" t="s">
        <v>197</v>
      </c>
      <c r="Z65" s="51" t="s">
        <v>197</v>
      </c>
      <c r="AA65" s="51" t="s">
        <v>197</v>
      </c>
      <c r="AB65" s="51" t="s">
        <v>197</v>
      </c>
      <c r="AC65" s="51" t="s">
        <v>197</v>
      </c>
      <c r="AD65" s="51" t="s">
        <v>197</v>
      </c>
      <c r="AE65" s="51" t="s">
        <v>197</v>
      </c>
      <c r="AF65" s="51" t="s">
        <v>197</v>
      </c>
      <c r="AG65" s="51" t="s">
        <v>197</v>
      </c>
      <c r="AH65" s="51" t="s">
        <v>197</v>
      </c>
      <c r="AI65" s="51" t="s">
        <v>197</v>
      </c>
      <c r="AJ65" s="51" t="s">
        <v>197</v>
      </c>
      <c r="AK65" s="51" t="s">
        <v>197</v>
      </c>
      <c r="AL65" s="51" t="s">
        <v>197</v>
      </c>
      <c r="AM65" s="51" t="s">
        <v>197</v>
      </c>
      <c r="AN65" s="51" t="s">
        <v>197</v>
      </c>
      <c r="AO65" s="116" t="s">
        <v>197</v>
      </c>
      <c r="AP65" s="116" t="s">
        <v>197</v>
      </c>
      <c r="AQ65" s="116" t="s">
        <v>197</v>
      </c>
      <c r="AR65" s="116" t="s">
        <v>197</v>
      </c>
      <c r="AS65" s="116" t="s">
        <v>197</v>
      </c>
      <c r="AT65" s="116" t="s">
        <v>197</v>
      </c>
      <c r="AU65" s="116" t="s">
        <v>197</v>
      </c>
      <c r="AV65" s="116" t="s">
        <v>197</v>
      </c>
      <c r="AW65" s="116" t="s">
        <v>197</v>
      </c>
    </row>
    <row r="66" spans="1:49">
      <c r="A66" s="22"/>
      <c r="B66" s="20" t="s">
        <v>26</v>
      </c>
      <c r="C66" s="253"/>
      <c r="D66" s="8"/>
      <c r="E66" s="8"/>
      <c r="F66" s="51" t="s">
        <v>197</v>
      </c>
      <c r="G66" s="51" t="s">
        <v>197</v>
      </c>
      <c r="H66" s="51" t="s">
        <v>197</v>
      </c>
      <c r="I66" s="51" t="s">
        <v>197</v>
      </c>
      <c r="J66" s="51" t="s">
        <v>197</v>
      </c>
      <c r="K66" s="51" t="s">
        <v>197</v>
      </c>
      <c r="L66" s="51" t="s">
        <v>197</v>
      </c>
      <c r="M66" s="51" t="s">
        <v>197</v>
      </c>
      <c r="N66" s="51" t="s">
        <v>197</v>
      </c>
      <c r="O66" s="51" t="s">
        <v>197</v>
      </c>
      <c r="P66" s="51" t="s">
        <v>197</v>
      </c>
      <c r="Q66" s="51" t="s">
        <v>197</v>
      </c>
      <c r="R66" s="51" t="s">
        <v>197</v>
      </c>
      <c r="S66" s="51" t="s">
        <v>197</v>
      </c>
      <c r="T66" s="51" t="s">
        <v>197</v>
      </c>
      <c r="U66" s="51" t="s">
        <v>197</v>
      </c>
      <c r="V66" s="51" t="s">
        <v>197</v>
      </c>
      <c r="W66" s="51" t="s">
        <v>197</v>
      </c>
      <c r="X66" s="51" t="s">
        <v>197</v>
      </c>
      <c r="Y66" s="51" t="s">
        <v>197</v>
      </c>
      <c r="Z66" s="51" t="s">
        <v>197</v>
      </c>
      <c r="AA66" s="51" t="s">
        <v>197</v>
      </c>
      <c r="AB66" s="51" t="s">
        <v>197</v>
      </c>
      <c r="AC66" s="51" t="s">
        <v>197</v>
      </c>
      <c r="AD66" s="51" t="s">
        <v>197</v>
      </c>
      <c r="AE66" s="51" t="s">
        <v>197</v>
      </c>
      <c r="AF66" s="51" t="s">
        <v>197</v>
      </c>
      <c r="AG66" s="51" t="s">
        <v>197</v>
      </c>
      <c r="AH66" s="51" t="s">
        <v>197</v>
      </c>
      <c r="AI66" s="51" t="s">
        <v>197</v>
      </c>
      <c r="AJ66" s="51" t="s">
        <v>197</v>
      </c>
      <c r="AK66" s="51" t="s">
        <v>197</v>
      </c>
      <c r="AL66" s="51" t="s">
        <v>197</v>
      </c>
      <c r="AM66" s="51" t="s">
        <v>197</v>
      </c>
      <c r="AN66" s="51" t="s">
        <v>197</v>
      </c>
      <c r="AO66" s="116" t="s">
        <v>197</v>
      </c>
      <c r="AP66" s="116" t="s">
        <v>197</v>
      </c>
      <c r="AQ66" s="116" t="s">
        <v>197</v>
      </c>
      <c r="AR66" s="116" t="s">
        <v>197</v>
      </c>
      <c r="AS66" s="116" t="s">
        <v>197</v>
      </c>
      <c r="AT66" s="116" t="s">
        <v>197</v>
      </c>
      <c r="AU66" s="116" t="s">
        <v>197</v>
      </c>
      <c r="AV66" s="116" t="s">
        <v>197</v>
      </c>
      <c r="AW66" s="116" t="s">
        <v>197</v>
      </c>
    </row>
    <row r="67" spans="1:49">
      <c r="A67" s="95" t="s">
        <v>69</v>
      </c>
      <c r="B67" s="96" t="s">
        <v>105</v>
      </c>
      <c r="C67" s="253"/>
      <c r="D67" s="6"/>
      <c r="E67" s="6"/>
      <c r="F67" s="50" t="s">
        <v>197</v>
      </c>
      <c r="G67" s="50" t="s">
        <v>197</v>
      </c>
      <c r="H67" s="50" t="s">
        <v>197</v>
      </c>
      <c r="I67" s="50" t="s">
        <v>197</v>
      </c>
      <c r="J67" s="50" t="s">
        <v>197</v>
      </c>
      <c r="K67" s="50" t="s">
        <v>197</v>
      </c>
      <c r="L67" s="50" t="s">
        <v>197</v>
      </c>
      <c r="M67" s="50" t="s">
        <v>197</v>
      </c>
      <c r="N67" s="50" t="s">
        <v>197</v>
      </c>
      <c r="O67" s="50" t="s">
        <v>197</v>
      </c>
      <c r="P67" s="50" t="s">
        <v>197</v>
      </c>
      <c r="Q67" s="50" t="s">
        <v>197</v>
      </c>
      <c r="R67" s="50" t="s">
        <v>197</v>
      </c>
      <c r="S67" s="50" t="s">
        <v>197</v>
      </c>
      <c r="T67" s="50" t="s">
        <v>197</v>
      </c>
      <c r="U67" s="50" t="s">
        <v>197</v>
      </c>
      <c r="V67" s="50" t="s">
        <v>197</v>
      </c>
      <c r="W67" s="50" t="s">
        <v>197</v>
      </c>
      <c r="X67" s="50" t="s">
        <v>197</v>
      </c>
      <c r="Y67" s="50" t="s">
        <v>197</v>
      </c>
      <c r="Z67" s="50" t="s">
        <v>197</v>
      </c>
      <c r="AA67" s="50" t="s">
        <v>197</v>
      </c>
      <c r="AB67" s="50" t="s">
        <v>197</v>
      </c>
      <c r="AC67" s="50" t="s">
        <v>197</v>
      </c>
      <c r="AD67" s="50" t="s">
        <v>197</v>
      </c>
      <c r="AE67" s="50" t="s">
        <v>197</v>
      </c>
      <c r="AF67" s="50" t="s">
        <v>197</v>
      </c>
      <c r="AG67" s="50" t="s">
        <v>197</v>
      </c>
      <c r="AH67" s="50" t="s">
        <v>197</v>
      </c>
      <c r="AI67" s="50" t="s">
        <v>197</v>
      </c>
      <c r="AJ67" s="50" t="s">
        <v>197</v>
      </c>
      <c r="AK67" s="50" t="s">
        <v>197</v>
      </c>
      <c r="AL67" s="50" t="s">
        <v>197</v>
      </c>
      <c r="AM67" s="50" t="s">
        <v>197</v>
      </c>
      <c r="AN67" s="50" t="s">
        <v>197</v>
      </c>
      <c r="AO67" s="154" t="s">
        <v>197</v>
      </c>
      <c r="AP67" s="154" t="s">
        <v>197</v>
      </c>
      <c r="AQ67" s="154" t="s">
        <v>197</v>
      </c>
      <c r="AR67" s="154" t="s">
        <v>197</v>
      </c>
      <c r="AS67" s="154" t="s">
        <v>197</v>
      </c>
      <c r="AT67" s="154" t="s">
        <v>197</v>
      </c>
      <c r="AU67" s="154" t="s">
        <v>197</v>
      </c>
      <c r="AV67" s="154" t="s">
        <v>197</v>
      </c>
      <c r="AW67" s="154" t="s">
        <v>197</v>
      </c>
    </row>
    <row r="68" spans="1:49">
      <c r="A68" s="22"/>
      <c r="B68" s="20" t="s">
        <v>27</v>
      </c>
      <c r="C68" s="253"/>
      <c r="D68" s="8"/>
      <c r="E68" s="8"/>
      <c r="F68" s="51" t="s">
        <v>197</v>
      </c>
      <c r="G68" s="51" t="s">
        <v>197</v>
      </c>
      <c r="H68" s="51" t="s">
        <v>197</v>
      </c>
      <c r="I68" s="51" t="s">
        <v>197</v>
      </c>
      <c r="J68" s="51" t="s">
        <v>197</v>
      </c>
      <c r="K68" s="51" t="s">
        <v>197</v>
      </c>
      <c r="L68" s="51" t="s">
        <v>197</v>
      </c>
      <c r="M68" s="51" t="s">
        <v>197</v>
      </c>
      <c r="N68" s="51" t="s">
        <v>197</v>
      </c>
      <c r="O68" s="51" t="s">
        <v>197</v>
      </c>
      <c r="P68" s="51" t="s">
        <v>197</v>
      </c>
      <c r="Q68" s="51" t="s">
        <v>197</v>
      </c>
      <c r="R68" s="51" t="s">
        <v>197</v>
      </c>
      <c r="S68" s="51" t="s">
        <v>197</v>
      </c>
      <c r="T68" s="51" t="s">
        <v>197</v>
      </c>
      <c r="U68" s="51" t="s">
        <v>197</v>
      </c>
      <c r="V68" s="51" t="s">
        <v>197</v>
      </c>
      <c r="W68" s="51" t="s">
        <v>197</v>
      </c>
      <c r="X68" s="51" t="s">
        <v>197</v>
      </c>
      <c r="Y68" s="51" t="s">
        <v>197</v>
      </c>
      <c r="Z68" s="51" t="s">
        <v>197</v>
      </c>
      <c r="AA68" s="51" t="s">
        <v>197</v>
      </c>
      <c r="AB68" s="51" t="s">
        <v>197</v>
      </c>
      <c r="AC68" s="51" t="s">
        <v>197</v>
      </c>
      <c r="AD68" s="51" t="s">
        <v>197</v>
      </c>
      <c r="AE68" s="51" t="s">
        <v>197</v>
      </c>
      <c r="AF68" s="51" t="s">
        <v>197</v>
      </c>
      <c r="AG68" s="51" t="s">
        <v>197</v>
      </c>
      <c r="AH68" s="51" t="s">
        <v>197</v>
      </c>
      <c r="AI68" s="51" t="s">
        <v>197</v>
      </c>
      <c r="AJ68" s="51" t="s">
        <v>197</v>
      </c>
      <c r="AK68" s="51" t="s">
        <v>197</v>
      </c>
      <c r="AL68" s="51" t="s">
        <v>197</v>
      </c>
      <c r="AM68" s="51" t="s">
        <v>197</v>
      </c>
      <c r="AN68" s="51" t="s">
        <v>197</v>
      </c>
      <c r="AO68" s="116" t="s">
        <v>197</v>
      </c>
      <c r="AP68" s="116" t="s">
        <v>197</v>
      </c>
      <c r="AQ68" s="116" t="s">
        <v>197</v>
      </c>
      <c r="AR68" s="116" t="s">
        <v>197</v>
      </c>
      <c r="AS68" s="116" t="s">
        <v>197</v>
      </c>
      <c r="AT68" s="116" t="s">
        <v>197</v>
      </c>
      <c r="AU68" s="116" t="s">
        <v>197</v>
      </c>
      <c r="AV68" s="116" t="s">
        <v>197</v>
      </c>
      <c r="AW68" s="116" t="s">
        <v>197</v>
      </c>
    </row>
    <row r="69" spans="1:49">
      <c r="A69" s="22"/>
      <c r="B69" s="20" t="s">
        <v>28</v>
      </c>
      <c r="C69" s="253"/>
      <c r="D69" s="8"/>
      <c r="E69" s="8"/>
      <c r="F69" s="51" t="s">
        <v>197</v>
      </c>
      <c r="G69" s="51" t="s">
        <v>197</v>
      </c>
      <c r="H69" s="51" t="s">
        <v>197</v>
      </c>
      <c r="I69" s="51" t="s">
        <v>197</v>
      </c>
      <c r="J69" s="51" t="s">
        <v>197</v>
      </c>
      <c r="K69" s="51" t="s">
        <v>197</v>
      </c>
      <c r="L69" s="51" t="s">
        <v>197</v>
      </c>
      <c r="M69" s="51" t="s">
        <v>197</v>
      </c>
      <c r="N69" s="51" t="s">
        <v>197</v>
      </c>
      <c r="O69" s="51" t="s">
        <v>197</v>
      </c>
      <c r="P69" s="51" t="s">
        <v>197</v>
      </c>
      <c r="Q69" s="51" t="s">
        <v>197</v>
      </c>
      <c r="R69" s="51" t="s">
        <v>197</v>
      </c>
      <c r="S69" s="51" t="s">
        <v>197</v>
      </c>
      <c r="T69" s="51" t="s">
        <v>197</v>
      </c>
      <c r="U69" s="51" t="s">
        <v>197</v>
      </c>
      <c r="V69" s="51" t="s">
        <v>197</v>
      </c>
      <c r="W69" s="51" t="s">
        <v>197</v>
      </c>
      <c r="X69" s="51" t="s">
        <v>197</v>
      </c>
      <c r="Y69" s="51" t="s">
        <v>197</v>
      </c>
      <c r="Z69" s="51" t="s">
        <v>197</v>
      </c>
      <c r="AA69" s="51" t="s">
        <v>197</v>
      </c>
      <c r="AB69" s="51" t="s">
        <v>197</v>
      </c>
      <c r="AC69" s="51" t="s">
        <v>197</v>
      </c>
      <c r="AD69" s="51" t="s">
        <v>197</v>
      </c>
      <c r="AE69" s="51" t="s">
        <v>197</v>
      </c>
      <c r="AF69" s="51" t="s">
        <v>197</v>
      </c>
      <c r="AG69" s="51" t="s">
        <v>197</v>
      </c>
      <c r="AH69" s="51" t="s">
        <v>197</v>
      </c>
      <c r="AI69" s="51" t="s">
        <v>197</v>
      </c>
      <c r="AJ69" s="51" t="s">
        <v>197</v>
      </c>
      <c r="AK69" s="51" t="s">
        <v>197</v>
      </c>
      <c r="AL69" s="51" t="s">
        <v>197</v>
      </c>
      <c r="AM69" s="51" t="s">
        <v>197</v>
      </c>
      <c r="AN69" s="51" t="s">
        <v>197</v>
      </c>
      <c r="AO69" s="116" t="s">
        <v>197</v>
      </c>
      <c r="AP69" s="116" t="s">
        <v>197</v>
      </c>
      <c r="AQ69" s="116" t="s">
        <v>197</v>
      </c>
      <c r="AR69" s="116" t="s">
        <v>197</v>
      </c>
      <c r="AS69" s="116" t="s">
        <v>197</v>
      </c>
      <c r="AT69" s="116" t="s">
        <v>197</v>
      </c>
      <c r="AU69" s="116" t="s">
        <v>197</v>
      </c>
      <c r="AV69" s="116" t="s">
        <v>197</v>
      </c>
      <c r="AW69" s="116" t="s">
        <v>197</v>
      </c>
    </row>
    <row r="70" spans="1:49">
      <c r="A70" s="49" t="s">
        <v>29</v>
      </c>
      <c r="B70" s="19"/>
      <c r="C70" s="253"/>
      <c r="D70" s="3"/>
      <c r="E70" s="3"/>
      <c r="F70" s="77"/>
      <c r="G70" s="77"/>
      <c r="H70" s="77"/>
      <c r="I70" s="77"/>
      <c r="J70" s="77"/>
      <c r="K70" s="77"/>
      <c r="L70" s="77"/>
      <c r="M70" s="77"/>
      <c r="N70" s="77"/>
      <c r="O70" s="77"/>
      <c r="P70" s="77"/>
      <c r="Q70" s="77"/>
      <c r="R70" s="77"/>
      <c r="S70" s="77"/>
      <c r="T70" s="77"/>
      <c r="U70" s="77"/>
      <c r="V70" s="77"/>
      <c r="W70" s="77"/>
      <c r="X70" s="77"/>
      <c r="Y70" s="77"/>
      <c r="Z70" s="77"/>
      <c r="AA70" s="77"/>
      <c r="AB70" s="77"/>
      <c r="AC70" s="77"/>
      <c r="AD70" s="77"/>
      <c r="AE70" s="77"/>
      <c r="AF70" s="77"/>
      <c r="AG70" s="77"/>
      <c r="AH70" s="77"/>
      <c r="AI70" s="77"/>
      <c r="AJ70" s="77"/>
      <c r="AK70" s="77"/>
      <c r="AL70" s="77"/>
      <c r="AM70" s="77"/>
      <c r="AN70" s="77"/>
      <c r="AO70" s="156"/>
      <c r="AP70" s="156"/>
      <c r="AQ70" s="180"/>
      <c r="AR70" s="180"/>
      <c r="AS70" s="180"/>
      <c r="AT70" s="180"/>
      <c r="AU70" s="180"/>
      <c r="AV70" s="180"/>
      <c r="AW70" s="180"/>
    </row>
    <row r="71" spans="1:49">
      <c r="A71" s="95" t="s">
        <v>60</v>
      </c>
      <c r="B71" s="96" t="s">
        <v>61</v>
      </c>
      <c r="C71" s="253"/>
      <c r="D71" s="6"/>
      <c r="E71" s="6"/>
      <c r="F71" s="50" t="s">
        <v>197</v>
      </c>
      <c r="G71" s="50" t="s">
        <v>197</v>
      </c>
      <c r="H71" s="50" t="s">
        <v>197</v>
      </c>
      <c r="I71" s="50" t="s">
        <v>197</v>
      </c>
      <c r="J71" s="50" t="s">
        <v>197</v>
      </c>
      <c r="K71" s="50" t="s">
        <v>197</v>
      </c>
      <c r="L71" s="50" t="s">
        <v>197</v>
      </c>
      <c r="M71" s="50" t="s">
        <v>197</v>
      </c>
      <c r="N71" s="50" t="s">
        <v>197</v>
      </c>
      <c r="O71" s="50" t="s">
        <v>197</v>
      </c>
      <c r="P71" s="50" t="s">
        <v>197</v>
      </c>
      <c r="Q71" s="50" t="s">
        <v>197</v>
      </c>
      <c r="R71" s="50" t="s">
        <v>197</v>
      </c>
      <c r="S71" s="50" t="s">
        <v>197</v>
      </c>
      <c r="T71" s="50" t="s">
        <v>197</v>
      </c>
      <c r="U71" s="50" t="s">
        <v>197</v>
      </c>
      <c r="V71" s="50" t="s">
        <v>197</v>
      </c>
      <c r="W71" s="50" t="s">
        <v>197</v>
      </c>
      <c r="X71" s="50" t="s">
        <v>197</v>
      </c>
      <c r="Y71" s="50" t="s">
        <v>197</v>
      </c>
      <c r="Z71" s="50" t="s">
        <v>197</v>
      </c>
      <c r="AA71" s="50" t="s">
        <v>197</v>
      </c>
      <c r="AB71" s="50" t="s">
        <v>197</v>
      </c>
      <c r="AC71" s="50" t="s">
        <v>197</v>
      </c>
      <c r="AD71" s="50" t="s">
        <v>197</v>
      </c>
      <c r="AE71" s="50" t="s">
        <v>197</v>
      </c>
      <c r="AF71" s="50" t="s">
        <v>197</v>
      </c>
      <c r="AG71" s="50" t="s">
        <v>197</v>
      </c>
      <c r="AH71" s="50" t="s">
        <v>197</v>
      </c>
      <c r="AI71" s="50" t="s">
        <v>197</v>
      </c>
      <c r="AJ71" s="50" t="s">
        <v>197</v>
      </c>
      <c r="AK71" s="50" t="s">
        <v>197</v>
      </c>
      <c r="AL71" s="50" t="s">
        <v>197</v>
      </c>
      <c r="AM71" s="50" t="s">
        <v>197</v>
      </c>
      <c r="AN71" s="50" t="s">
        <v>197</v>
      </c>
      <c r="AO71" s="154" t="s">
        <v>197</v>
      </c>
      <c r="AP71" s="154" t="s">
        <v>197</v>
      </c>
      <c r="AQ71" s="154" t="s">
        <v>197</v>
      </c>
      <c r="AR71" s="154" t="s">
        <v>197</v>
      </c>
      <c r="AS71" s="154" t="s">
        <v>197</v>
      </c>
      <c r="AT71" s="154" t="s">
        <v>197</v>
      </c>
      <c r="AU71" s="154" t="s">
        <v>197</v>
      </c>
      <c r="AV71" s="154" t="s">
        <v>197</v>
      </c>
      <c r="AW71" s="154" t="s">
        <v>197</v>
      </c>
    </row>
    <row r="72" spans="1:49">
      <c r="A72" s="23"/>
      <c r="B72" s="20" t="s">
        <v>30</v>
      </c>
      <c r="C72" s="253"/>
      <c r="D72" s="8"/>
      <c r="E72" s="8"/>
      <c r="F72" s="51" t="s">
        <v>197</v>
      </c>
      <c r="G72" s="51" t="s">
        <v>197</v>
      </c>
      <c r="H72" s="51" t="s">
        <v>197</v>
      </c>
      <c r="I72" s="51" t="s">
        <v>197</v>
      </c>
      <c r="J72" s="51" t="s">
        <v>197</v>
      </c>
      <c r="K72" s="51" t="s">
        <v>197</v>
      </c>
      <c r="L72" s="51" t="s">
        <v>197</v>
      </c>
      <c r="M72" s="51" t="s">
        <v>197</v>
      </c>
      <c r="N72" s="51" t="s">
        <v>197</v>
      </c>
      <c r="O72" s="51" t="s">
        <v>197</v>
      </c>
      <c r="P72" s="51" t="s">
        <v>197</v>
      </c>
      <c r="Q72" s="51" t="s">
        <v>197</v>
      </c>
      <c r="R72" s="51" t="s">
        <v>197</v>
      </c>
      <c r="S72" s="51" t="s">
        <v>197</v>
      </c>
      <c r="T72" s="51" t="s">
        <v>197</v>
      </c>
      <c r="U72" s="51" t="s">
        <v>197</v>
      </c>
      <c r="V72" s="51" t="s">
        <v>197</v>
      </c>
      <c r="W72" s="51" t="s">
        <v>197</v>
      </c>
      <c r="X72" s="51" t="s">
        <v>197</v>
      </c>
      <c r="Y72" s="51" t="s">
        <v>197</v>
      </c>
      <c r="Z72" s="51" t="s">
        <v>197</v>
      </c>
      <c r="AA72" s="51" t="s">
        <v>197</v>
      </c>
      <c r="AB72" s="51" t="s">
        <v>197</v>
      </c>
      <c r="AC72" s="51" t="s">
        <v>197</v>
      </c>
      <c r="AD72" s="51" t="s">
        <v>197</v>
      </c>
      <c r="AE72" s="51" t="s">
        <v>197</v>
      </c>
      <c r="AF72" s="51" t="s">
        <v>197</v>
      </c>
      <c r="AG72" s="51" t="s">
        <v>197</v>
      </c>
      <c r="AH72" s="51" t="s">
        <v>197</v>
      </c>
      <c r="AI72" s="51" t="s">
        <v>197</v>
      </c>
      <c r="AJ72" s="51" t="s">
        <v>197</v>
      </c>
      <c r="AK72" s="51" t="s">
        <v>197</v>
      </c>
      <c r="AL72" s="51" t="s">
        <v>197</v>
      </c>
      <c r="AM72" s="51" t="s">
        <v>197</v>
      </c>
      <c r="AN72" s="51" t="s">
        <v>197</v>
      </c>
      <c r="AO72" s="116" t="s">
        <v>197</v>
      </c>
      <c r="AP72" s="116" t="s">
        <v>197</v>
      </c>
      <c r="AQ72" s="116" t="s">
        <v>197</v>
      </c>
      <c r="AR72" s="116" t="s">
        <v>197</v>
      </c>
      <c r="AS72" s="116" t="s">
        <v>197</v>
      </c>
      <c r="AT72" s="116" t="s">
        <v>197</v>
      </c>
      <c r="AU72" s="116" t="s">
        <v>197</v>
      </c>
      <c r="AV72" s="116" t="s">
        <v>197</v>
      </c>
      <c r="AW72" s="116" t="s">
        <v>197</v>
      </c>
    </row>
    <row r="73" spans="1:49">
      <c r="A73" s="23"/>
      <c r="B73" s="20" t="s">
        <v>13</v>
      </c>
      <c r="C73" s="253"/>
      <c r="D73" s="8"/>
      <c r="E73" s="8"/>
      <c r="F73" s="51" t="s">
        <v>197</v>
      </c>
      <c r="G73" s="51" t="s">
        <v>197</v>
      </c>
      <c r="H73" s="51" t="s">
        <v>197</v>
      </c>
      <c r="I73" s="51" t="s">
        <v>197</v>
      </c>
      <c r="J73" s="51" t="s">
        <v>197</v>
      </c>
      <c r="K73" s="51" t="s">
        <v>197</v>
      </c>
      <c r="L73" s="51" t="s">
        <v>197</v>
      </c>
      <c r="M73" s="51" t="s">
        <v>197</v>
      </c>
      <c r="N73" s="51" t="s">
        <v>197</v>
      </c>
      <c r="O73" s="51" t="s">
        <v>197</v>
      </c>
      <c r="P73" s="51" t="s">
        <v>197</v>
      </c>
      <c r="Q73" s="51" t="s">
        <v>197</v>
      </c>
      <c r="R73" s="51" t="s">
        <v>197</v>
      </c>
      <c r="S73" s="51" t="s">
        <v>197</v>
      </c>
      <c r="T73" s="51" t="s">
        <v>197</v>
      </c>
      <c r="U73" s="51" t="s">
        <v>197</v>
      </c>
      <c r="V73" s="51" t="s">
        <v>197</v>
      </c>
      <c r="W73" s="51" t="s">
        <v>197</v>
      </c>
      <c r="X73" s="51" t="s">
        <v>197</v>
      </c>
      <c r="Y73" s="51" t="s">
        <v>197</v>
      </c>
      <c r="Z73" s="51" t="s">
        <v>197</v>
      </c>
      <c r="AA73" s="51" t="s">
        <v>197</v>
      </c>
      <c r="AB73" s="51" t="s">
        <v>197</v>
      </c>
      <c r="AC73" s="51" t="s">
        <v>197</v>
      </c>
      <c r="AD73" s="51" t="s">
        <v>197</v>
      </c>
      <c r="AE73" s="51" t="s">
        <v>197</v>
      </c>
      <c r="AF73" s="51" t="s">
        <v>197</v>
      </c>
      <c r="AG73" s="51" t="s">
        <v>197</v>
      </c>
      <c r="AH73" s="51" t="s">
        <v>197</v>
      </c>
      <c r="AI73" s="51" t="s">
        <v>197</v>
      </c>
      <c r="AJ73" s="51" t="s">
        <v>197</v>
      </c>
      <c r="AK73" s="51" t="s">
        <v>197</v>
      </c>
      <c r="AL73" s="51" t="s">
        <v>197</v>
      </c>
      <c r="AM73" s="51" t="s">
        <v>197</v>
      </c>
      <c r="AN73" s="51" t="s">
        <v>197</v>
      </c>
      <c r="AO73" s="116" t="s">
        <v>197</v>
      </c>
      <c r="AP73" s="116" t="s">
        <v>197</v>
      </c>
      <c r="AQ73" s="116" t="s">
        <v>197</v>
      </c>
      <c r="AR73" s="116" t="s">
        <v>197</v>
      </c>
      <c r="AS73" s="116" t="s">
        <v>197</v>
      </c>
      <c r="AT73" s="116" t="s">
        <v>197</v>
      </c>
      <c r="AU73" s="116" t="s">
        <v>197</v>
      </c>
      <c r="AV73" s="116" t="s">
        <v>197</v>
      </c>
      <c r="AW73" s="116" t="s">
        <v>197</v>
      </c>
    </row>
    <row r="74" spans="1:49">
      <c r="A74" s="96" t="s">
        <v>62</v>
      </c>
      <c r="B74" s="96" t="s">
        <v>96</v>
      </c>
      <c r="C74" s="253"/>
      <c r="D74" s="6"/>
      <c r="E74" s="6"/>
      <c r="F74" s="50" t="s">
        <v>197</v>
      </c>
      <c r="G74" s="50" t="s">
        <v>197</v>
      </c>
      <c r="H74" s="50" t="s">
        <v>197</v>
      </c>
      <c r="I74" s="50" t="s">
        <v>197</v>
      </c>
      <c r="J74" s="50" t="s">
        <v>197</v>
      </c>
      <c r="K74" s="50" t="s">
        <v>197</v>
      </c>
      <c r="L74" s="50" t="s">
        <v>197</v>
      </c>
      <c r="M74" s="50" t="s">
        <v>197</v>
      </c>
      <c r="N74" s="50" t="s">
        <v>197</v>
      </c>
      <c r="O74" s="50" t="s">
        <v>197</v>
      </c>
      <c r="P74" s="50" t="s">
        <v>197</v>
      </c>
      <c r="Q74" s="50" t="s">
        <v>197</v>
      </c>
      <c r="R74" s="50" t="s">
        <v>197</v>
      </c>
      <c r="S74" s="50" t="s">
        <v>197</v>
      </c>
      <c r="T74" s="50" t="s">
        <v>197</v>
      </c>
      <c r="U74" s="50" t="s">
        <v>197</v>
      </c>
      <c r="V74" s="50" t="s">
        <v>197</v>
      </c>
      <c r="W74" s="50" t="s">
        <v>197</v>
      </c>
      <c r="X74" s="50" t="s">
        <v>197</v>
      </c>
      <c r="Y74" s="50" t="s">
        <v>197</v>
      </c>
      <c r="Z74" s="50" t="s">
        <v>197</v>
      </c>
      <c r="AA74" s="50" t="s">
        <v>197</v>
      </c>
      <c r="AB74" s="50" t="s">
        <v>197</v>
      </c>
      <c r="AC74" s="50" t="s">
        <v>197</v>
      </c>
      <c r="AD74" s="50" t="s">
        <v>197</v>
      </c>
      <c r="AE74" s="50" t="s">
        <v>197</v>
      </c>
      <c r="AF74" s="50" t="s">
        <v>197</v>
      </c>
      <c r="AG74" s="50" t="s">
        <v>197</v>
      </c>
      <c r="AH74" s="50" t="s">
        <v>197</v>
      </c>
      <c r="AI74" s="50" t="s">
        <v>197</v>
      </c>
      <c r="AJ74" s="50" t="s">
        <v>197</v>
      </c>
      <c r="AK74" s="50" t="s">
        <v>197</v>
      </c>
      <c r="AL74" s="50" t="s">
        <v>197</v>
      </c>
      <c r="AM74" s="50" t="s">
        <v>197</v>
      </c>
      <c r="AN74" s="50" t="s">
        <v>197</v>
      </c>
      <c r="AO74" s="154" t="s">
        <v>197</v>
      </c>
      <c r="AP74" s="154" t="s">
        <v>197</v>
      </c>
      <c r="AQ74" s="154" t="s">
        <v>197</v>
      </c>
      <c r="AR74" s="154" t="s">
        <v>197</v>
      </c>
      <c r="AS74" s="154" t="s">
        <v>197</v>
      </c>
      <c r="AT74" s="154" t="s">
        <v>197</v>
      </c>
      <c r="AU74" s="154" t="s">
        <v>197</v>
      </c>
      <c r="AV74" s="154" t="s">
        <v>197</v>
      </c>
      <c r="AW74" s="154" t="s">
        <v>197</v>
      </c>
    </row>
    <row r="75" spans="1:49">
      <c r="A75" s="20"/>
      <c r="B75" s="20" t="s">
        <v>31</v>
      </c>
      <c r="C75" s="253"/>
      <c r="D75" s="8"/>
      <c r="E75" s="8"/>
      <c r="F75" s="51" t="s">
        <v>197</v>
      </c>
      <c r="G75" s="51" t="s">
        <v>197</v>
      </c>
      <c r="H75" s="51" t="s">
        <v>197</v>
      </c>
      <c r="I75" s="51" t="s">
        <v>197</v>
      </c>
      <c r="J75" s="51" t="s">
        <v>197</v>
      </c>
      <c r="K75" s="51" t="s">
        <v>197</v>
      </c>
      <c r="L75" s="51" t="s">
        <v>197</v>
      </c>
      <c r="M75" s="51" t="s">
        <v>197</v>
      </c>
      <c r="N75" s="51" t="s">
        <v>197</v>
      </c>
      <c r="O75" s="51" t="s">
        <v>197</v>
      </c>
      <c r="P75" s="51" t="s">
        <v>197</v>
      </c>
      <c r="Q75" s="51" t="s">
        <v>197</v>
      </c>
      <c r="R75" s="51" t="s">
        <v>197</v>
      </c>
      <c r="S75" s="51" t="s">
        <v>197</v>
      </c>
      <c r="T75" s="51" t="s">
        <v>197</v>
      </c>
      <c r="U75" s="51" t="s">
        <v>197</v>
      </c>
      <c r="V75" s="51" t="s">
        <v>197</v>
      </c>
      <c r="W75" s="51" t="s">
        <v>197</v>
      </c>
      <c r="X75" s="51" t="s">
        <v>197</v>
      </c>
      <c r="Y75" s="51" t="s">
        <v>197</v>
      </c>
      <c r="Z75" s="51" t="s">
        <v>197</v>
      </c>
      <c r="AA75" s="51" t="s">
        <v>197</v>
      </c>
      <c r="AB75" s="51" t="s">
        <v>197</v>
      </c>
      <c r="AC75" s="51" t="s">
        <v>197</v>
      </c>
      <c r="AD75" s="51" t="s">
        <v>197</v>
      </c>
      <c r="AE75" s="51" t="s">
        <v>197</v>
      </c>
      <c r="AF75" s="51" t="s">
        <v>197</v>
      </c>
      <c r="AG75" s="51" t="s">
        <v>197</v>
      </c>
      <c r="AH75" s="51" t="s">
        <v>197</v>
      </c>
      <c r="AI75" s="51" t="s">
        <v>197</v>
      </c>
      <c r="AJ75" s="51" t="s">
        <v>197</v>
      </c>
      <c r="AK75" s="51" t="s">
        <v>197</v>
      </c>
      <c r="AL75" s="51" t="s">
        <v>197</v>
      </c>
      <c r="AM75" s="51" t="s">
        <v>197</v>
      </c>
      <c r="AN75" s="51" t="s">
        <v>197</v>
      </c>
      <c r="AO75" s="116" t="s">
        <v>197</v>
      </c>
      <c r="AP75" s="116" t="s">
        <v>197</v>
      </c>
      <c r="AQ75" s="116" t="s">
        <v>197</v>
      </c>
      <c r="AR75" s="116" t="s">
        <v>197</v>
      </c>
      <c r="AS75" s="116" t="s">
        <v>197</v>
      </c>
      <c r="AT75" s="116" t="s">
        <v>197</v>
      </c>
      <c r="AU75" s="116" t="s">
        <v>197</v>
      </c>
      <c r="AV75" s="116" t="s">
        <v>197</v>
      </c>
      <c r="AW75" s="116" t="s">
        <v>197</v>
      </c>
    </row>
    <row r="76" spans="1:49">
      <c r="A76" s="20"/>
      <c r="B76" s="20" t="s">
        <v>145</v>
      </c>
      <c r="C76" s="253"/>
      <c r="D76" s="8"/>
      <c r="E76" s="8"/>
      <c r="F76" s="51" t="s">
        <v>197</v>
      </c>
      <c r="G76" s="51" t="s">
        <v>197</v>
      </c>
      <c r="H76" s="51" t="s">
        <v>197</v>
      </c>
      <c r="I76" s="51" t="s">
        <v>197</v>
      </c>
      <c r="J76" s="51" t="s">
        <v>197</v>
      </c>
      <c r="K76" s="51" t="s">
        <v>197</v>
      </c>
      <c r="L76" s="51" t="s">
        <v>197</v>
      </c>
      <c r="M76" s="51" t="s">
        <v>197</v>
      </c>
      <c r="N76" s="51" t="s">
        <v>197</v>
      </c>
      <c r="O76" s="51" t="s">
        <v>197</v>
      </c>
      <c r="P76" s="51" t="s">
        <v>197</v>
      </c>
      <c r="Q76" s="51" t="s">
        <v>197</v>
      </c>
      <c r="R76" s="51" t="s">
        <v>197</v>
      </c>
      <c r="S76" s="51" t="s">
        <v>197</v>
      </c>
      <c r="T76" s="51" t="s">
        <v>197</v>
      </c>
      <c r="U76" s="51" t="s">
        <v>197</v>
      </c>
      <c r="V76" s="51" t="s">
        <v>197</v>
      </c>
      <c r="W76" s="51" t="s">
        <v>197</v>
      </c>
      <c r="X76" s="51" t="s">
        <v>197</v>
      </c>
      <c r="Y76" s="51" t="s">
        <v>197</v>
      </c>
      <c r="Z76" s="51" t="s">
        <v>197</v>
      </c>
      <c r="AA76" s="51" t="s">
        <v>197</v>
      </c>
      <c r="AB76" s="51" t="s">
        <v>197</v>
      </c>
      <c r="AC76" s="51" t="s">
        <v>197</v>
      </c>
      <c r="AD76" s="51" t="s">
        <v>197</v>
      </c>
      <c r="AE76" s="51" t="s">
        <v>197</v>
      </c>
      <c r="AF76" s="51" t="s">
        <v>197</v>
      </c>
      <c r="AG76" s="51" t="s">
        <v>197</v>
      </c>
      <c r="AH76" s="51" t="s">
        <v>197</v>
      </c>
      <c r="AI76" s="51" t="s">
        <v>197</v>
      </c>
      <c r="AJ76" s="51" t="s">
        <v>197</v>
      </c>
      <c r="AK76" s="51" t="s">
        <v>197</v>
      </c>
      <c r="AL76" s="51" t="s">
        <v>197</v>
      </c>
      <c r="AM76" s="51" t="s">
        <v>197</v>
      </c>
      <c r="AN76" s="51" t="s">
        <v>197</v>
      </c>
      <c r="AO76" s="116" t="s">
        <v>197</v>
      </c>
      <c r="AP76" s="116" t="s">
        <v>197</v>
      </c>
      <c r="AQ76" s="116" t="s">
        <v>197</v>
      </c>
      <c r="AR76" s="116" t="s">
        <v>197</v>
      </c>
      <c r="AS76" s="116" t="s">
        <v>197</v>
      </c>
      <c r="AT76" s="116" t="s">
        <v>197</v>
      </c>
      <c r="AU76" s="116" t="s">
        <v>197</v>
      </c>
      <c r="AV76" s="116" t="s">
        <v>197</v>
      </c>
      <c r="AW76" s="116" t="s">
        <v>197</v>
      </c>
    </row>
    <row r="77" spans="1:49">
      <c r="A77" s="96" t="s">
        <v>63</v>
      </c>
      <c r="B77" s="96" t="s">
        <v>94</v>
      </c>
      <c r="C77" s="253"/>
      <c r="D77" s="6"/>
      <c r="E77" s="6"/>
      <c r="F77" s="50">
        <v>0.33453204398642233</v>
      </c>
      <c r="G77" s="50">
        <v>0.11549499116193518</v>
      </c>
      <c r="H77" s="50">
        <v>0.15522199995316033</v>
      </c>
      <c r="I77" s="50">
        <v>0.11112160122876813</v>
      </c>
      <c r="J77" s="50">
        <v>9.6713846778997636E-2</v>
      </c>
      <c r="K77" s="50">
        <v>0.15529129154627896</v>
      </c>
      <c r="L77" s="50">
        <v>0.11093877685668407</v>
      </c>
      <c r="M77" s="50">
        <v>0.16711260114856108</v>
      </c>
      <c r="N77" s="50">
        <v>0.14874292685407076</v>
      </c>
      <c r="O77" s="50">
        <v>0.12950925469641472</v>
      </c>
      <c r="P77" s="50">
        <v>0.15690863295671778</v>
      </c>
      <c r="Q77" s="50">
        <v>0.1059991804385032</v>
      </c>
      <c r="R77" s="50">
        <v>0.19476478865911243</v>
      </c>
      <c r="S77" s="50">
        <v>0.19732160173258995</v>
      </c>
      <c r="T77" s="50">
        <v>0.24544202877848512</v>
      </c>
      <c r="U77" s="50">
        <v>0.35536839266695969</v>
      </c>
      <c r="V77" s="50">
        <v>0.35987941412291946</v>
      </c>
      <c r="W77" s="50">
        <v>0.33264772814177335</v>
      </c>
      <c r="X77" s="122">
        <f t="shared" ref="X77:AF77" si="74">(X78-X79)/X79</f>
        <v>0.32097245695587906</v>
      </c>
      <c r="Y77" s="131">
        <f t="shared" si="74"/>
        <v>0.31091495528651375</v>
      </c>
      <c r="Z77" s="131">
        <f t="shared" si="74"/>
        <v>0.22927549627432259</v>
      </c>
      <c r="AA77" s="131">
        <f t="shared" si="74"/>
        <v>0.25389363273688492</v>
      </c>
      <c r="AB77" s="131">
        <f t="shared" si="74"/>
        <v>0.14405683838825414</v>
      </c>
      <c r="AC77" s="131">
        <f>(AC78-AC79)/AC79</f>
        <v>0.12351853890966415</v>
      </c>
      <c r="AD77" s="131">
        <f t="shared" ref="AD77:AE77" si="75">(AD78-AD79)/AD79</f>
        <v>0.10298793044172676</v>
      </c>
      <c r="AE77" s="131">
        <f t="shared" si="75"/>
        <v>0.10063843238770523</v>
      </c>
      <c r="AF77" s="131">
        <f t="shared" si="74"/>
        <v>0.11319920949741229</v>
      </c>
      <c r="AG77" s="131">
        <f t="shared" ref="AG77" si="76">(AG78-AG79)/AG79</f>
        <v>6.1421285603507098E-2</v>
      </c>
      <c r="AH77" s="131">
        <f t="shared" ref="AH77:AK77" si="77">(AH78-AH79)/AH79</f>
        <v>5.672086019227239E-2</v>
      </c>
      <c r="AI77" s="131">
        <f t="shared" si="77"/>
        <v>3.183768217215751E-2</v>
      </c>
      <c r="AJ77" s="131">
        <f t="shared" si="77"/>
        <v>4.9211907816603971E-2</v>
      </c>
      <c r="AK77" s="131">
        <f t="shared" si="77"/>
        <v>8.6575188056928029E-2</v>
      </c>
      <c r="AL77" s="131">
        <f t="shared" ref="AL77:AQ77" si="78">(AL78-AL79)/AL79</f>
        <v>0.11823298424704476</v>
      </c>
      <c r="AM77" s="131">
        <f t="shared" si="78"/>
        <v>0.13787932148417237</v>
      </c>
      <c r="AN77" s="131">
        <f t="shared" si="78"/>
        <v>0.19054950116774177</v>
      </c>
      <c r="AO77" s="157">
        <f t="shared" si="78"/>
        <v>0.14936563757825397</v>
      </c>
      <c r="AP77" s="157">
        <f t="shared" si="78"/>
        <v>9.9125232848057354E-2</v>
      </c>
      <c r="AQ77" s="157">
        <f t="shared" si="78"/>
        <v>9.8304226348458715E-2</v>
      </c>
      <c r="AR77" s="157">
        <f t="shared" ref="AR77:AS77" si="79">(AR78-AR79)/AR79</f>
        <v>8.5454239242016367E-2</v>
      </c>
      <c r="AS77" s="157">
        <f t="shared" si="79"/>
        <v>0.14477328407682691</v>
      </c>
      <c r="AT77" s="157">
        <f t="shared" ref="AT77:AU77" si="80">(AT78-AT79)/AT79</f>
        <v>0.18455495203263239</v>
      </c>
      <c r="AU77" s="157">
        <f t="shared" si="80"/>
        <v>0.17146730512764441</v>
      </c>
      <c r="AV77" s="157">
        <f t="shared" ref="AV77:AW77" si="81">(AV78-AV79)/AV79</f>
        <v>0.13701328668324564</v>
      </c>
      <c r="AW77" s="157">
        <f t="shared" si="81"/>
        <v>9.6053630832442408E-2</v>
      </c>
    </row>
    <row r="78" spans="1:49">
      <c r="A78" s="20"/>
      <c r="B78" s="20" t="s">
        <v>32</v>
      </c>
      <c r="C78" s="253"/>
      <c r="D78" s="8" t="s">
        <v>166</v>
      </c>
      <c r="E78" s="8" t="s">
        <v>167</v>
      </c>
      <c r="F78" s="51">
        <v>46853.864000000001</v>
      </c>
      <c r="G78" s="51">
        <v>46374.49</v>
      </c>
      <c r="H78" s="66">
        <v>49820</v>
      </c>
      <c r="I78" s="75">
        <v>48826.227635899995</v>
      </c>
      <c r="J78" s="75">
        <v>51385.2814239</v>
      </c>
      <c r="K78" s="75">
        <v>53576.044446899999</v>
      </c>
      <c r="L78" s="75">
        <v>55346.969863000006</v>
      </c>
      <c r="M78" s="75">
        <v>56985.705540407005</v>
      </c>
      <c r="N78" s="75">
        <v>59028.478580110997</v>
      </c>
      <c r="O78" s="75">
        <v>60514.638032800001</v>
      </c>
      <c r="P78" s="75">
        <v>64031.387242499994</v>
      </c>
      <c r="Q78" s="75">
        <v>63026.143624400022</v>
      </c>
      <c r="R78" s="75">
        <v>70525.1477361</v>
      </c>
      <c r="S78" s="75">
        <v>72455.483337700003</v>
      </c>
      <c r="T78" s="51">
        <v>79747.380832800001</v>
      </c>
      <c r="U78" s="51">
        <v>85423.642980200006</v>
      </c>
      <c r="V78" s="51">
        <v>95905.696584300007</v>
      </c>
      <c r="W78" s="51">
        <v>96557.635261400021</v>
      </c>
      <c r="X78" s="51">
        <v>105344.09359449999</v>
      </c>
      <c r="Y78" s="51">
        <v>111983.1311178</v>
      </c>
      <c r="Z78" s="51">
        <v>117894.5227642</v>
      </c>
      <c r="AA78" s="51">
        <f>AA30</f>
        <v>121073.0040464</v>
      </c>
      <c r="AB78" s="51">
        <f>AB30</f>
        <v>120519.6306606</v>
      </c>
      <c r="AC78" s="51">
        <v>125815.12385600001</v>
      </c>
      <c r="AD78" s="51">
        <f>AD30</f>
        <v>130036.2356741</v>
      </c>
      <c r="AE78" s="51">
        <f t="shared" ref="AE78:AH78" si="82">AE30</f>
        <v>133257.60137809999</v>
      </c>
      <c r="AF78" s="51">
        <f t="shared" si="82"/>
        <v>134162.35758030001</v>
      </c>
      <c r="AG78" s="51">
        <f t="shared" si="82"/>
        <v>133542.8505116</v>
      </c>
      <c r="AH78" s="51">
        <f t="shared" si="82"/>
        <v>137412.00281770001</v>
      </c>
      <c r="AI78" s="51">
        <f t="shared" ref="AI78:AQ78" si="83">AI30</f>
        <v>137500.2145378</v>
      </c>
      <c r="AJ78" s="51">
        <f t="shared" si="83"/>
        <v>140764.743154</v>
      </c>
      <c r="AK78" s="51">
        <f t="shared" si="83"/>
        <v>145104.3479083</v>
      </c>
      <c r="AL78" s="51">
        <f t="shared" si="83"/>
        <v>153658.6339822</v>
      </c>
      <c r="AM78" s="51">
        <f t="shared" si="83"/>
        <v>156458.6508222</v>
      </c>
      <c r="AN78" s="51">
        <f t="shared" ref="AN78:AP78" si="84">AN30</f>
        <v>167587.39474399999</v>
      </c>
      <c r="AO78" s="116">
        <f t="shared" si="84"/>
        <v>166777.95134900001</v>
      </c>
      <c r="AP78" s="116">
        <f t="shared" si="84"/>
        <v>168890.0818548</v>
      </c>
      <c r="AQ78" s="116">
        <f t="shared" si="83"/>
        <v>171839.19744680001</v>
      </c>
      <c r="AR78" s="116">
        <f t="shared" ref="AR78:AS78" si="85">AR30</f>
        <v>181908.4480684</v>
      </c>
      <c r="AS78" s="116">
        <f t="shared" si="85"/>
        <v>190922.94307740001</v>
      </c>
      <c r="AT78" s="116">
        <f t="shared" ref="AT78:AU78" si="86">AT30</f>
        <v>200059.58281029997</v>
      </c>
      <c r="AU78" s="116">
        <f t="shared" si="86"/>
        <v>201304.0015483</v>
      </c>
      <c r="AV78" s="116">
        <f t="shared" ref="AV78:AW78" si="87">AV30</f>
        <v>206832.32241369999</v>
      </c>
      <c r="AW78" s="116">
        <f t="shared" si="87"/>
        <v>209261.7849692</v>
      </c>
    </row>
    <row r="79" spans="1:49">
      <c r="A79" s="24"/>
      <c r="B79" s="25" t="s">
        <v>33</v>
      </c>
      <c r="C79" s="254"/>
      <c r="D79" s="8" t="s">
        <v>166</v>
      </c>
      <c r="E79" s="8" t="s">
        <v>167</v>
      </c>
      <c r="F79" s="51">
        <v>35108.834000000003</v>
      </c>
      <c r="G79" s="51">
        <v>41573.014999999999</v>
      </c>
      <c r="H79" s="75">
        <v>43125.91</v>
      </c>
      <c r="I79" s="75">
        <v>43943.19</v>
      </c>
      <c r="J79" s="66">
        <v>46853.864000000001</v>
      </c>
      <c r="K79" s="51">
        <v>46374.49</v>
      </c>
      <c r="L79" s="66">
        <v>49820</v>
      </c>
      <c r="M79" s="80">
        <v>48826.227635899995</v>
      </c>
      <c r="N79" s="81">
        <v>51385.2814239</v>
      </c>
      <c r="O79" s="80">
        <v>53576.044446899999</v>
      </c>
      <c r="P79" s="80">
        <v>55346.969863000006</v>
      </c>
      <c r="Q79" s="80">
        <v>56985.705540407005</v>
      </c>
      <c r="R79" s="80">
        <v>59028.478580499977</v>
      </c>
      <c r="S79" s="80">
        <v>60514.638032800001</v>
      </c>
      <c r="T79" s="82">
        <v>64031.387242499994</v>
      </c>
      <c r="U79" s="82">
        <v>63026.143624400022</v>
      </c>
      <c r="V79" s="82">
        <v>70525.1477361</v>
      </c>
      <c r="W79" s="82">
        <v>72455.483337700003</v>
      </c>
      <c r="X79" s="82">
        <v>79747.380832800001</v>
      </c>
      <c r="Y79" s="82">
        <v>85423.642980200006</v>
      </c>
      <c r="Z79" s="82">
        <v>95905.696584300007</v>
      </c>
      <c r="AA79" s="82">
        <f>W78</f>
        <v>96557.635261400021</v>
      </c>
      <c r="AB79" s="82">
        <f>X78</f>
        <v>105344.09359449999</v>
      </c>
      <c r="AC79" s="82">
        <v>111983.1311178</v>
      </c>
      <c r="AD79" s="82">
        <f>Z78</f>
        <v>117894.5227642</v>
      </c>
      <c r="AE79" s="82">
        <v>121073.0040464</v>
      </c>
      <c r="AF79" s="82">
        <v>120519.6306606</v>
      </c>
      <c r="AG79" s="82">
        <v>125815.12385600001</v>
      </c>
      <c r="AH79" s="82">
        <v>130036.2356741</v>
      </c>
      <c r="AI79" s="82">
        <v>133257.60137809999</v>
      </c>
      <c r="AJ79" s="82">
        <v>134162.35758030001</v>
      </c>
      <c r="AK79" s="82">
        <v>133542.8505116</v>
      </c>
      <c r="AL79" s="82">
        <v>137412.00281770001</v>
      </c>
      <c r="AM79" s="82">
        <v>137500.2145378</v>
      </c>
      <c r="AN79" s="82">
        <v>140764.743154</v>
      </c>
      <c r="AO79" s="158">
        <v>145104.3479083</v>
      </c>
      <c r="AP79" s="158">
        <v>153658.6339822</v>
      </c>
      <c r="AQ79" s="158">
        <v>156458.6508222</v>
      </c>
      <c r="AR79" s="158">
        <v>167587.39474399999</v>
      </c>
      <c r="AS79" s="158">
        <v>166777.95134900001</v>
      </c>
      <c r="AT79" s="158">
        <v>168890.0818548</v>
      </c>
      <c r="AU79" s="158">
        <v>171839.19744680001</v>
      </c>
      <c r="AV79" s="158">
        <v>181908.4480684</v>
      </c>
      <c r="AW79" s="158">
        <v>190922.94307740001</v>
      </c>
    </row>
    <row r="80" spans="1:49" ht="15" thickBot="1">
      <c r="A80" s="246" t="s">
        <v>106</v>
      </c>
      <c r="B80" s="246"/>
      <c r="C80" s="246"/>
      <c r="D80" s="246"/>
      <c r="E80" s="246"/>
      <c r="F80" s="246"/>
      <c r="G80" s="246"/>
      <c r="H80" s="246"/>
      <c r="I80" s="246"/>
      <c r="J80" s="246"/>
      <c r="K80" s="246"/>
      <c r="L80" s="246"/>
      <c r="M80" s="223"/>
      <c r="N80" s="223"/>
      <c r="O80" s="223"/>
      <c r="P80" s="223"/>
      <c r="Q80" s="223"/>
      <c r="R80" s="223"/>
      <c r="S80" s="223"/>
      <c r="T80" s="223"/>
      <c r="U80" s="223"/>
      <c r="V80" s="223"/>
      <c r="W80" s="223"/>
      <c r="X80" s="223"/>
      <c r="Y80" s="223"/>
      <c r="Z80" s="223"/>
      <c r="AA80" s="223"/>
      <c r="AB80" s="223"/>
      <c r="AC80" s="223"/>
      <c r="AD80" s="224"/>
      <c r="AE80" s="224"/>
      <c r="AF80" s="224"/>
      <c r="AG80" s="224"/>
      <c r="AH80" s="224"/>
      <c r="AI80" s="224"/>
      <c r="AJ80" s="224"/>
      <c r="AK80" s="224"/>
      <c r="AL80" s="224"/>
      <c r="AM80" s="224"/>
      <c r="AN80" s="224"/>
      <c r="AO80" s="225"/>
      <c r="AP80" s="224"/>
      <c r="AQ80" s="224"/>
      <c r="AR80" s="224"/>
      <c r="AS80" s="224"/>
      <c r="AT80" s="224"/>
      <c r="AU80" s="224"/>
      <c r="AV80" s="224"/>
      <c r="AW80" s="224"/>
    </row>
    <row r="81" spans="1:49">
      <c r="A81" s="26" t="s">
        <v>34</v>
      </c>
      <c r="B81" s="15" t="s">
        <v>35</v>
      </c>
      <c r="C81" s="16"/>
      <c r="D81" s="36" t="s">
        <v>70</v>
      </c>
      <c r="E81" s="36" t="s">
        <v>1</v>
      </c>
      <c r="F81" s="64" t="s">
        <v>91</v>
      </c>
      <c r="G81" s="64" t="s">
        <v>141</v>
      </c>
      <c r="H81" s="64" t="s">
        <v>142</v>
      </c>
      <c r="I81" s="64" t="s">
        <v>143</v>
      </c>
      <c r="J81" s="64" t="s">
        <v>144</v>
      </c>
      <c r="K81" s="64" t="s">
        <v>186</v>
      </c>
      <c r="L81" s="64" t="s">
        <v>187</v>
      </c>
      <c r="M81" s="64" t="s">
        <v>210</v>
      </c>
      <c r="N81" s="64" t="s">
        <v>211</v>
      </c>
      <c r="O81" s="64" t="s">
        <v>223</v>
      </c>
      <c r="P81" s="64" t="s">
        <v>224</v>
      </c>
      <c r="Q81" s="64" t="s">
        <v>261</v>
      </c>
      <c r="R81" s="64" t="s">
        <v>267</v>
      </c>
      <c r="S81" s="64" t="s">
        <v>268</v>
      </c>
      <c r="T81" s="64" t="s">
        <v>269</v>
      </c>
      <c r="U81" s="64" t="s">
        <v>270</v>
      </c>
      <c r="V81" s="64" t="s">
        <v>271</v>
      </c>
      <c r="W81" s="64" t="s">
        <v>272</v>
      </c>
      <c r="X81" s="64" t="s">
        <v>428</v>
      </c>
      <c r="Y81" s="64" t="s">
        <v>432</v>
      </c>
      <c r="Z81" s="64" t="s">
        <v>440</v>
      </c>
      <c r="AA81" s="64" t="s">
        <v>443</v>
      </c>
      <c r="AB81" s="64" t="s">
        <v>447</v>
      </c>
      <c r="AC81" s="64" t="s">
        <v>493</v>
      </c>
      <c r="AD81" s="64" t="s">
        <v>517</v>
      </c>
      <c r="AE81" s="64" t="s">
        <v>518</v>
      </c>
      <c r="AF81" s="64" t="s">
        <v>519</v>
      </c>
      <c r="AG81" s="64" t="s">
        <v>522</v>
      </c>
      <c r="AH81" s="64" t="s">
        <v>523</v>
      </c>
      <c r="AI81" s="64" t="s">
        <v>524</v>
      </c>
      <c r="AJ81" s="64" t="s">
        <v>527</v>
      </c>
      <c r="AK81" s="64" t="s">
        <v>528</v>
      </c>
      <c r="AL81" s="64" t="s">
        <v>530</v>
      </c>
      <c r="AM81" s="64" t="s">
        <v>531</v>
      </c>
      <c r="AN81" s="64" t="s">
        <v>532</v>
      </c>
      <c r="AO81" s="153" t="s">
        <v>533</v>
      </c>
      <c r="AP81" s="153" t="s">
        <v>534</v>
      </c>
      <c r="AQ81" s="153" t="s">
        <v>538</v>
      </c>
      <c r="AR81" s="153" t="s">
        <v>553</v>
      </c>
      <c r="AS81" s="153" t="s">
        <v>571</v>
      </c>
      <c r="AT81" s="153" t="s">
        <v>572</v>
      </c>
      <c r="AU81" s="153" t="s">
        <v>578</v>
      </c>
      <c r="AV81" s="153" t="s">
        <v>604</v>
      </c>
      <c r="AW81" s="153" t="s">
        <v>607</v>
      </c>
    </row>
    <row r="82" spans="1:49" ht="23" customHeight="1">
      <c r="A82" s="96" t="s">
        <v>82</v>
      </c>
      <c r="B82" s="247" t="s">
        <v>107</v>
      </c>
      <c r="C82" s="247"/>
      <c r="D82" s="9"/>
      <c r="E82" s="9"/>
      <c r="F82" s="50" t="s">
        <v>197</v>
      </c>
      <c r="G82" s="50" t="s">
        <v>197</v>
      </c>
      <c r="H82" s="50" t="s">
        <v>197</v>
      </c>
      <c r="I82" s="50" t="s">
        <v>197</v>
      </c>
      <c r="J82" s="50" t="s">
        <v>197</v>
      </c>
      <c r="K82" s="50" t="s">
        <v>197</v>
      </c>
      <c r="L82" s="50" t="s">
        <v>197</v>
      </c>
      <c r="M82" s="50" t="s">
        <v>197</v>
      </c>
      <c r="N82" s="50" t="s">
        <v>197</v>
      </c>
      <c r="O82" s="50" t="s">
        <v>197</v>
      </c>
      <c r="P82" s="50" t="s">
        <v>197</v>
      </c>
      <c r="Q82" s="50" t="s">
        <v>197</v>
      </c>
      <c r="R82" s="50" t="s">
        <v>197</v>
      </c>
      <c r="S82" s="50" t="s">
        <v>197</v>
      </c>
      <c r="T82" s="50" t="s">
        <v>197</v>
      </c>
      <c r="U82" s="50" t="s">
        <v>197</v>
      </c>
      <c r="V82" s="50" t="s">
        <v>197</v>
      </c>
      <c r="W82" s="50" t="s">
        <v>197</v>
      </c>
      <c r="X82" s="50" t="s">
        <v>197</v>
      </c>
      <c r="Y82" s="50" t="s">
        <v>197</v>
      </c>
      <c r="Z82" s="50" t="s">
        <v>197</v>
      </c>
      <c r="AA82" s="50" t="s">
        <v>197</v>
      </c>
      <c r="AB82" s="50" t="s">
        <v>197</v>
      </c>
      <c r="AC82" s="50" t="s">
        <v>197</v>
      </c>
      <c r="AD82" s="50" t="s">
        <v>197</v>
      </c>
      <c r="AE82" s="50" t="s">
        <v>197</v>
      </c>
      <c r="AF82" s="50" t="s">
        <v>197</v>
      </c>
      <c r="AG82" s="50" t="s">
        <v>197</v>
      </c>
      <c r="AH82" s="50" t="s">
        <v>197</v>
      </c>
      <c r="AI82" s="50" t="s">
        <v>197</v>
      </c>
      <c r="AJ82" s="50" t="s">
        <v>197</v>
      </c>
      <c r="AK82" s="50" t="s">
        <v>197</v>
      </c>
      <c r="AL82" s="50" t="s">
        <v>197</v>
      </c>
      <c r="AM82" s="50" t="s">
        <v>197</v>
      </c>
      <c r="AN82" s="50" t="s">
        <v>197</v>
      </c>
      <c r="AO82" s="154" t="s">
        <v>197</v>
      </c>
      <c r="AP82" s="154" t="s">
        <v>197</v>
      </c>
      <c r="AQ82" s="154" t="s">
        <v>197</v>
      </c>
      <c r="AR82" s="154" t="s">
        <v>197</v>
      </c>
      <c r="AS82" s="154" t="s">
        <v>197</v>
      </c>
      <c r="AT82" s="154" t="s">
        <v>197</v>
      </c>
      <c r="AU82" s="154" t="s">
        <v>197</v>
      </c>
      <c r="AV82" s="154" t="s">
        <v>197</v>
      </c>
      <c r="AW82" s="154" t="s">
        <v>197</v>
      </c>
    </row>
    <row r="83" spans="1:49">
      <c r="A83" s="20"/>
      <c r="B83" s="244" t="s">
        <v>71</v>
      </c>
      <c r="C83" s="244"/>
      <c r="D83" s="8" t="s">
        <v>166</v>
      </c>
      <c r="E83" s="8" t="s">
        <v>167</v>
      </c>
      <c r="F83" s="65">
        <v>1944.473</v>
      </c>
      <c r="G83" s="66">
        <v>604.46</v>
      </c>
      <c r="H83" s="66">
        <v>1708.668016869</v>
      </c>
      <c r="I83" s="66">
        <v>2874.4726585869998</v>
      </c>
      <c r="J83" s="66">
        <v>3819.9733848830001</v>
      </c>
      <c r="K83" s="66">
        <v>963.30045717799999</v>
      </c>
      <c r="L83" s="66">
        <v>2195.9096754920001</v>
      </c>
      <c r="M83" s="66">
        <v>3681.355574318</v>
      </c>
      <c r="N83" s="66">
        <v>4883.3759916850004</v>
      </c>
      <c r="O83" s="66">
        <v>1139.9230495009999</v>
      </c>
      <c r="P83" s="66">
        <v>2294.3529677860001</v>
      </c>
      <c r="Q83" s="66">
        <v>3304.402063475</v>
      </c>
      <c r="R83" s="66">
        <v>4362.3120837400002</v>
      </c>
      <c r="S83" s="66">
        <v>1223.5249194580001</v>
      </c>
      <c r="T83" s="66">
        <v>2474.2009620560002</v>
      </c>
      <c r="U83" s="66">
        <v>3794.770239852</v>
      </c>
      <c r="V83" s="66">
        <v>5154.7601673910003</v>
      </c>
      <c r="W83" s="66">
        <v>1526.5060721550001</v>
      </c>
      <c r="X83" s="66">
        <v>2754.1901121249998</v>
      </c>
      <c r="Y83" s="66">
        <v>4262.4165559829999</v>
      </c>
      <c r="Z83" s="66">
        <v>6085.8908945610001</v>
      </c>
      <c r="AA83" s="66">
        <v>2134.7102117220002</v>
      </c>
      <c r="AB83" s="66">
        <v>4317.9369623450002</v>
      </c>
      <c r="AC83" s="66">
        <v>6468.2481580470003</v>
      </c>
      <c r="AD83" s="65">
        <v>8757.8846484459991</v>
      </c>
      <c r="AE83" s="65">
        <v>2103.525865217</v>
      </c>
      <c r="AF83" s="65">
        <v>4080.2671455879999</v>
      </c>
      <c r="AG83" s="65">
        <v>6073.1680402230004</v>
      </c>
      <c r="AH83" s="65">
        <v>8100.5041933160001</v>
      </c>
      <c r="AI83" s="65">
        <v>1846.6597482550001</v>
      </c>
      <c r="AJ83" s="65">
        <v>3544.0531448739998</v>
      </c>
      <c r="AK83" s="65">
        <v>5107.3113715230002</v>
      </c>
      <c r="AL83" s="65">
        <v>6694.6715080269996</v>
      </c>
      <c r="AM83" s="65">
        <v>1709.9382188439999</v>
      </c>
      <c r="AN83" s="65">
        <v>3429.0226075300002</v>
      </c>
      <c r="AO83" s="151">
        <v>5081.581892401</v>
      </c>
      <c r="AP83" s="151">
        <v>7173.1618514470001</v>
      </c>
      <c r="AQ83" s="151">
        <v>3279.9819106949999</v>
      </c>
      <c r="AR83" s="151">
        <v>5296.5642436210001</v>
      </c>
      <c r="AS83" s="151">
        <v>8206.0583047769996</v>
      </c>
      <c r="AT83" s="151">
        <v>11099.417211996</v>
      </c>
      <c r="AU83" s="151">
        <v>3090.285490237</v>
      </c>
      <c r="AV83" s="151">
        <v>6301.4836951099996</v>
      </c>
      <c r="AW83" s="151">
        <v>10606.827019311</v>
      </c>
    </row>
    <row r="84" spans="1:49">
      <c r="A84" s="20"/>
      <c r="B84" s="244" t="s">
        <v>72</v>
      </c>
      <c r="C84" s="244"/>
      <c r="D84" s="8"/>
      <c r="E84" s="8"/>
      <c r="F84" s="51" t="s">
        <v>197</v>
      </c>
      <c r="G84" s="51" t="s">
        <v>197</v>
      </c>
      <c r="H84" s="51" t="s">
        <v>197</v>
      </c>
      <c r="I84" s="51" t="s">
        <v>197</v>
      </c>
      <c r="J84" s="51" t="s">
        <v>197</v>
      </c>
      <c r="K84" s="51" t="s">
        <v>197</v>
      </c>
      <c r="L84" s="51" t="s">
        <v>197</v>
      </c>
      <c r="M84" s="51" t="s">
        <v>197</v>
      </c>
      <c r="N84" s="51" t="s">
        <v>197</v>
      </c>
      <c r="O84" s="51" t="s">
        <v>197</v>
      </c>
      <c r="P84" s="51" t="s">
        <v>197</v>
      </c>
      <c r="Q84" s="51" t="s">
        <v>197</v>
      </c>
      <c r="R84" s="51" t="s">
        <v>197</v>
      </c>
      <c r="S84" s="51" t="s">
        <v>197</v>
      </c>
      <c r="T84" s="51" t="s">
        <v>197</v>
      </c>
      <c r="U84" s="51" t="s">
        <v>197</v>
      </c>
      <c r="V84" s="51" t="s">
        <v>197</v>
      </c>
      <c r="W84" s="51" t="s">
        <v>197</v>
      </c>
      <c r="X84" s="51" t="s">
        <v>197</v>
      </c>
      <c r="Y84" s="51" t="s">
        <v>197</v>
      </c>
      <c r="Z84" s="51" t="s">
        <v>197</v>
      </c>
      <c r="AA84" s="51" t="s">
        <v>197</v>
      </c>
      <c r="AB84" s="51" t="s">
        <v>197</v>
      </c>
      <c r="AC84" s="51" t="s">
        <v>197</v>
      </c>
      <c r="AD84" s="51" t="s">
        <v>197</v>
      </c>
      <c r="AE84" s="51" t="s">
        <v>197</v>
      </c>
      <c r="AF84" s="51" t="s">
        <v>197</v>
      </c>
      <c r="AG84" s="51" t="s">
        <v>197</v>
      </c>
      <c r="AH84" s="51" t="s">
        <v>197</v>
      </c>
      <c r="AI84" s="51" t="s">
        <v>197</v>
      </c>
      <c r="AJ84" s="51" t="s">
        <v>197</v>
      </c>
      <c r="AK84" s="51" t="s">
        <v>197</v>
      </c>
      <c r="AL84" s="51" t="s">
        <v>197</v>
      </c>
      <c r="AM84" s="51" t="s">
        <v>197</v>
      </c>
      <c r="AN84" s="51" t="s">
        <v>197</v>
      </c>
      <c r="AO84" s="116" t="s">
        <v>197</v>
      </c>
      <c r="AP84" s="116" t="s">
        <v>197</v>
      </c>
      <c r="AQ84" s="116" t="s">
        <v>197</v>
      </c>
      <c r="AR84" s="116" t="s">
        <v>197</v>
      </c>
      <c r="AS84" s="116" t="s">
        <v>197</v>
      </c>
      <c r="AT84" s="116" t="s">
        <v>197</v>
      </c>
      <c r="AU84" s="116" t="s">
        <v>197</v>
      </c>
      <c r="AV84" s="116" t="s">
        <v>197</v>
      </c>
      <c r="AW84" s="116" t="s">
        <v>197</v>
      </c>
    </row>
    <row r="85" spans="1:49">
      <c r="A85" s="96" t="s">
        <v>83</v>
      </c>
      <c r="B85" s="248" t="s">
        <v>108</v>
      </c>
      <c r="C85" s="248"/>
      <c r="D85" s="10"/>
      <c r="E85" s="10"/>
      <c r="F85" s="50">
        <v>-4.240619549066476E-2</v>
      </c>
      <c r="G85" s="50">
        <v>-4.4515907266158179E-2</v>
      </c>
      <c r="H85" s="50">
        <v>-3.7554723113592356E-2</v>
      </c>
      <c r="I85" s="50">
        <v>-0.10450306019264297</v>
      </c>
      <c r="J85" s="50">
        <v>-3.5436172796644842E-2</v>
      </c>
      <c r="K85" s="50">
        <v>-3.8623417278375247E-2</v>
      </c>
      <c r="L85" s="50">
        <v>-4.057238660514112E-2</v>
      </c>
      <c r="M85" s="50">
        <v>-3.7706270548912735E-2</v>
      </c>
      <c r="N85" s="50">
        <v>-3.3868526768277764E-2</v>
      </c>
      <c r="O85" s="50">
        <v>-2.9623028189509234E-2</v>
      </c>
      <c r="P85" s="50">
        <v>-3.2502498637015508E-2</v>
      </c>
      <c r="Q85" s="50">
        <v>-2.9360908518947008E-2</v>
      </c>
      <c r="R85" s="50">
        <v>-3.06490367727104E-2</v>
      </c>
      <c r="S85" s="50">
        <v>-3.9813898777977683E-2</v>
      </c>
      <c r="T85" s="50">
        <v>-5.367754463882702E-2</v>
      </c>
      <c r="U85" s="50">
        <v>-5.6372296022844048E-2</v>
      </c>
      <c r="V85" s="50">
        <v>-4.3588596250453519E-2</v>
      </c>
      <c r="W85" s="50">
        <v>-5.9677000180147377E-2</v>
      </c>
      <c r="X85" s="50">
        <f t="shared" ref="X85:AB85" si="88">X86/X87</f>
        <v>-5.1553357359531607E-2</v>
      </c>
      <c r="Y85" s="50">
        <f t="shared" si="88"/>
        <v>-4.985878519333168E-2</v>
      </c>
      <c r="Z85" s="50">
        <f t="shared" si="88"/>
        <v>-6.5452462187176763E-2</v>
      </c>
      <c r="AA85" s="50">
        <f t="shared" si="88"/>
        <v>-5.4098153985299297E-2</v>
      </c>
      <c r="AB85" s="50">
        <f t="shared" si="88"/>
        <v>-4.5611189577583686E-2</v>
      </c>
      <c r="AC85" s="50">
        <f>AC86/AC87</f>
        <v>-5.4133031273345143E-2</v>
      </c>
      <c r="AD85" s="50">
        <f t="shared" ref="AD85:AF85" si="89">AD86/AD87</f>
        <v>-5.3205041220803391E-2</v>
      </c>
      <c r="AE85" s="50">
        <f t="shared" si="89"/>
        <v>-4.8235779295002008E-2</v>
      </c>
      <c r="AF85" s="50">
        <f t="shared" si="89"/>
        <v>-3.8935043360249388E-2</v>
      </c>
      <c r="AG85" s="50">
        <f t="shared" ref="AG85:AQ85" si="90">AG86/AG87</f>
        <v>-3.1005449202795698E-2</v>
      </c>
      <c r="AH85" s="50">
        <f t="shared" ref="AH85:AP85" si="91">AH86/AH87</f>
        <v>-3.7297608170440012E-2</v>
      </c>
      <c r="AI85" s="50">
        <f t="shared" si="91"/>
        <v>-8.4213795525952942E-2</v>
      </c>
      <c r="AJ85" s="50">
        <f t="shared" si="91"/>
        <v>-5.6832980956977155E-2</v>
      </c>
      <c r="AK85" s="50">
        <f t="shared" si="91"/>
        <v>-5.3977331986631648E-2</v>
      </c>
      <c r="AL85" s="50">
        <f t="shared" si="91"/>
        <v>-5.5558852419519578E-2</v>
      </c>
      <c r="AM85" s="50">
        <f t="shared" si="91"/>
        <v>-6.9392126122870559E-2</v>
      </c>
      <c r="AN85" s="50">
        <f t="shared" si="91"/>
        <v>-6.439616081877475E-2</v>
      </c>
      <c r="AO85" s="154">
        <f t="shared" si="91"/>
        <v>-6.5311309329367823E-2</v>
      </c>
      <c r="AP85" s="154">
        <f t="shared" si="91"/>
        <v>-7.536500277825009E-2</v>
      </c>
      <c r="AQ85" s="154">
        <f t="shared" si="90"/>
        <v>-7.8965443497401477E-2</v>
      </c>
      <c r="AR85" s="154">
        <f t="shared" ref="AR85:AS85" si="92">AR86/AR87</f>
        <v>-5.4440330956847291E-2</v>
      </c>
      <c r="AS85" s="154">
        <f t="shared" si="92"/>
        <v>-5.427080327281953E-2</v>
      </c>
      <c r="AT85" s="154">
        <f t="shared" ref="AT85:AU85" si="93">AT86/AT87</f>
        <v>-5.4310694437792649E-2</v>
      </c>
      <c r="AU85" s="154">
        <f t="shared" si="93"/>
        <v>-5.3340797414469128E-2</v>
      </c>
      <c r="AV85" s="154">
        <f t="shared" ref="AV85:AW85" si="94">AV86/AV87</f>
        <v>-6.4564797786903438E-2</v>
      </c>
      <c r="AW85" s="154">
        <f t="shared" si="94"/>
        <v>-6.9810562036574375E-2</v>
      </c>
    </row>
    <row r="86" spans="1:49">
      <c r="A86" s="20"/>
      <c r="B86" s="244" t="s">
        <v>73</v>
      </c>
      <c r="C86" s="244"/>
      <c r="D86" s="8" t="s">
        <v>166</v>
      </c>
      <c r="E86" s="8" t="s">
        <v>167</v>
      </c>
      <c r="F86" s="65">
        <v>-2625.6219999999994</v>
      </c>
      <c r="G86" s="65">
        <v>-2661.3390000000004</v>
      </c>
      <c r="H86" s="66">
        <v>-2443.3340105760003</v>
      </c>
      <c r="I86" s="66">
        <v>-6524.5388183780015</v>
      </c>
      <c r="J86" s="66">
        <v>-2387.7899606620003</v>
      </c>
      <c r="K86" s="66">
        <v>-2696.0741788650002</v>
      </c>
      <c r="L86" s="66">
        <v>-2973.0164475949996</v>
      </c>
      <c r="M86" s="66">
        <v>-2946.2623718110003</v>
      </c>
      <c r="N86" s="66">
        <v>-2805.633168415</v>
      </c>
      <c r="O86" s="66">
        <v>-2509.3735574729994</v>
      </c>
      <c r="P86" s="66">
        <v>-2928.7106767989994</v>
      </c>
      <c r="Q86" s="66">
        <v>-2500.5757229189999</v>
      </c>
      <c r="R86" s="66">
        <v>-3136.001970457</v>
      </c>
      <c r="S86" s="66">
        <v>-4019.8953103969989</v>
      </c>
      <c r="T86" s="66">
        <v>-5709.5825051740003</v>
      </c>
      <c r="U86" s="51">
        <v>-4778.0371437269996</v>
      </c>
      <c r="V86" s="51">
        <v>-5934.7621068560002</v>
      </c>
      <c r="W86" s="51">
        <v>-7992.7742767709988</v>
      </c>
      <c r="X86" s="51">
        <v>-7159.930685205999</v>
      </c>
      <c r="Y86" s="51">
        <v>-7518.7720238789998</v>
      </c>
      <c r="Z86" s="51">
        <v>-10514</v>
      </c>
      <c r="AA86" s="51">
        <v>-8750.7934888539967</v>
      </c>
      <c r="AB86" s="51">
        <v>-7477.6700715819998</v>
      </c>
      <c r="AC86" s="51">
        <v>-8952.7907811400019</v>
      </c>
      <c r="AD86" s="51">
        <v>-9268.3263578639999</v>
      </c>
      <c r="AE86" s="51">
        <v>-8325.9940580919974</v>
      </c>
      <c r="AF86" s="51">
        <v>-6831.2198977400003</v>
      </c>
      <c r="AG86" s="51">
        <v>-5788.3000551219993</v>
      </c>
      <c r="AH86" s="51">
        <v>-7342.9672488900014</v>
      </c>
      <c r="AI86" s="51">
        <v>-16607.276938766001</v>
      </c>
      <c r="AJ86" s="51">
        <v>-11635.787876196997</v>
      </c>
      <c r="AK86" s="51">
        <v>-11420.229406724</v>
      </c>
      <c r="AL86" s="51">
        <v>-13053.364901520996</v>
      </c>
      <c r="AM86" s="51">
        <v>-15789.194292932998</v>
      </c>
      <c r="AN86" s="51">
        <v>-15748.347948550003</v>
      </c>
      <c r="AO86" s="116">
        <v>-15412.42672627</v>
      </c>
      <c r="AP86" s="116">
        <v>-18859.313295108001</v>
      </c>
      <c r="AQ86" s="116">
        <v>-20031.943112467998</v>
      </c>
      <c r="AR86" s="116">
        <v>-14187.449303508001</v>
      </c>
      <c r="AS86" s="116">
        <v>-14059.833895027001</v>
      </c>
      <c r="AT86" s="116">
        <v>-14896.174158403001</v>
      </c>
      <c r="AU86" s="116">
        <v>-14212.166694944999</v>
      </c>
      <c r="AV86" s="116">
        <v>-17251.851115755999</v>
      </c>
      <c r="AW86" s="116">
        <v>-19275.169647699997</v>
      </c>
    </row>
    <row r="87" spans="1:49">
      <c r="A87" s="20"/>
      <c r="B87" s="244" t="s">
        <v>21</v>
      </c>
      <c r="C87" s="244"/>
      <c r="D87" s="8" t="s">
        <v>166</v>
      </c>
      <c r="E87" s="8" t="s">
        <v>167</v>
      </c>
      <c r="F87" s="65">
        <v>61916</v>
      </c>
      <c r="G87" s="65">
        <v>59784</v>
      </c>
      <c r="H87" s="66">
        <v>65060.631739597971</v>
      </c>
      <c r="I87" s="66">
        <v>62433.949841761001</v>
      </c>
      <c r="J87" s="66">
        <v>67382.83996877</v>
      </c>
      <c r="K87" s="66">
        <v>69804.133576096006</v>
      </c>
      <c r="L87" s="66">
        <v>73276.844089282007</v>
      </c>
      <c r="M87" s="66">
        <v>78137.199169276006</v>
      </c>
      <c r="N87" s="66">
        <v>82838.949199373994</v>
      </c>
      <c r="O87" s="66">
        <v>84710.230885904995</v>
      </c>
      <c r="P87" s="66">
        <v>90107.247122953006</v>
      </c>
      <c r="Q87" s="66">
        <v>89825.568558346014</v>
      </c>
      <c r="R87" s="66">
        <v>102319.75620353803</v>
      </c>
      <c r="S87" s="66">
        <v>100967.135442172</v>
      </c>
      <c r="T87" s="66">
        <v>106368.17580966699</v>
      </c>
      <c r="U87" s="51">
        <v>119147.71066364201</v>
      </c>
      <c r="V87" s="51">
        <v>136154.00855663599</v>
      </c>
      <c r="W87" s="51">
        <v>133933.91512045101</v>
      </c>
      <c r="X87" s="51">
        <v>138883.88752788401</v>
      </c>
      <c r="Y87" s="51">
        <v>150801.34814204401</v>
      </c>
      <c r="Z87" s="51">
        <v>160635.66821875601</v>
      </c>
      <c r="AA87" s="51">
        <f>+AA53</f>
        <v>161757.709722072</v>
      </c>
      <c r="AB87" s="51">
        <f>+AB53</f>
        <v>163943.76337987499</v>
      </c>
      <c r="AC87" s="51">
        <v>165384.988990046</v>
      </c>
      <c r="AD87" s="51">
        <f>+AD53</f>
        <v>174200.15369220401</v>
      </c>
      <c r="AE87" s="51">
        <f t="shared" ref="AE87:AF87" si="95">+AE53</f>
        <v>172610.33572551201</v>
      </c>
      <c r="AF87" s="51">
        <f t="shared" si="95"/>
        <v>175451.709005012</v>
      </c>
      <c r="AG87" s="51">
        <f t="shared" ref="AG87" si="96">+AG53</f>
        <v>186686.540719432</v>
      </c>
      <c r="AH87" s="51">
        <f t="shared" ref="AH87:AL87" si="97">+AH53</f>
        <v>196875.017168249</v>
      </c>
      <c r="AI87" s="51">
        <f t="shared" si="97"/>
        <v>197203.75782905999</v>
      </c>
      <c r="AJ87" s="51">
        <f t="shared" si="97"/>
        <v>204736.53995037399</v>
      </c>
      <c r="AK87" s="51">
        <f t="shared" si="97"/>
        <v>211574.544098482</v>
      </c>
      <c r="AL87" s="51">
        <f t="shared" si="97"/>
        <v>234946.625660233</v>
      </c>
      <c r="AM87" s="51">
        <f t="shared" ref="AM87:AS87" si="98">+AM53</f>
        <v>227535.81962563799</v>
      </c>
      <c r="AN87" s="51">
        <f t="shared" si="98"/>
        <v>244554.14341965801</v>
      </c>
      <c r="AO87" s="116">
        <f t="shared" si="98"/>
        <v>235984.04142450201</v>
      </c>
      <c r="AP87" s="116">
        <f t="shared" si="98"/>
        <v>250239.66827943499</v>
      </c>
      <c r="AQ87" s="116">
        <f t="shared" si="98"/>
        <v>253679.86584064699</v>
      </c>
      <c r="AR87" s="116">
        <f t="shared" si="98"/>
        <v>260605.493283166</v>
      </c>
      <c r="AS87" s="116">
        <f t="shared" si="98"/>
        <v>259068.10010436299</v>
      </c>
      <c r="AT87" s="116">
        <f t="shared" ref="AT87:AU87" si="99">+AT53</f>
        <v>274276.99668736599</v>
      </c>
      <c r="AU87" s="116">
        <f t="shared" si="99"/>
        <v>266440.83672978298</v>
      </c>
      <c r="AV87" s="116">
        <f t="shared" ref="AV87:AW87" si="100">+AV53</f>
        <v>267202.12417757203</v>
      </c>
      <c r="AW87" s="116">
        <f t="shared" si="100"/>
        <v>276106.78220297903</v>
      </c>
    </row>
    <row r="88" spans="1:49">
      <c r="A88" s="96" t="s">
        <v>84</v>
      </c>
      <c r="B88" s="245" t="s">
        <v>109</v>
      </c>
      <c r="C88" s="245"/>
      <c r="D88" s="10"/>
      <c r="E88" s="10"/>
      <c r="F88" s="50">
        <v>6.8192442445821691E-2</v>
      </c>
      <c r="G88" s="50">
        <v>5.6843590960349022E-2</v>
      </c>
      <c r="H88" s="50">
        <v>7.1048868328562623E-2</v>
      </c>
      <c r="I88" s="50">
        <v>6.5095828656422522E-2</v>
      </c>
      <c r="J88" s="50">
        <v>4.8390522750865909E-2</v>
      </c>
      <c r="K88" s="50">
        <v>5.9667838779082577E-2</v>
      </c>
      <c r="L88" s="50">
        <v>6.1530543561372823E-2</v>
      </c>
      <c r="M88" s="50">
        <v>5.9959675462088108E-2</v>
      </c>
      <c r="N88" s="50">
        <v>3.8783748371403373E-2</v>
      </c>
      <c r="O88" s="50">
        <v>3.6376630438430008E-2</v>
      </c>
      <c r="P88" s="50">
        <v>3.3415239763655492E-2</v>
      </c>
      <c r="Q88" s="50">
        <v>3.8969228133296528E-2</v>
      </c>
      <c r="R88" s="50">
        <v>3.5849726291958886E-2</v>
      </c>
      <c r="S88" s="50">
        <v>4.7275587579555106E-2</v>
      </c>
      <c r="T88" s="50">
        <v>4.3427433358011906E-2</v>
      </c>
      <c r="U88" s="50">
        <v>3.903992466172114E-2</v>
      </c>
      <c r="V88" s="50">
        <v>5.0491349088685737E-2</v>
      </c>
      <c r="W88" s="50">
        <v>4.7796887912901896E-2</v>
      </c>
      <c r="X88" s="50">
        <f t="shared" ref="X88:AF88" si="101">X89/X90</f>
        <v>4.9911603740700979E-2</v>
      </c>
      <c r="Y88" s="50">
        <f t="shared" si="101"/>
        <v>4.7642253695928664E-2</v>
      </c>
      <c r="Z88" s="50">
        <f t="shared" si="101"/>
        <v>4.6096437591849573E-2</v>
      </c>
      <c r="AA88" s="50">
        <f t="shared" si="101"/>
        <v>6.9702429081373266E-2</v>
      </c>
      <c r="AB88" s="50">
        <f t="shared" si="101"/>
        <v>6.2973096466794776E-2</v>
      </c>
      <c r="AC88" s="50">
        <f>AC89/AC90</f>
        <v>6.2079034635777068E-2</v>
      </c>
      <c r="AD88" s="50">
        <f t="shared" ref="AD88:AE88" si="102">AD89/AD90</f>
        <v>5.6762864074271231E-2</v>
      </c>
      <c r="AE88" s="50">
        <f t="shared" si="102"/>
        <v>9.8655358075595515E-2</v>
      </c>
      <c r="AF88" s="50">
        <f t="shared" si="101"/>
        <v>8.3727073160243928E-2</v>
      </c>
      <c r="AG88" s="50">
        <f t="shared" ref="AG88:AQ88" si="103">AG89/AG90</f>
        <v>8.2176374454780238E-2</v>
      </c>
      <c r="AH88" s="50">
        <f t="shared" ref="AH88:AP88" si="104">AH89/AH90</f>
        <v>8.2076372316296831E-2</v>
      </c>
      <c r="AI88" s="50">
        <f t="shared" si="104"/>
        <v>8.4900395603819082E-2</v>
      </c>
      <c r="AJ88" s="50">
        <f t="shared" si="104"/>
        <v>6.6520840413392138E-2</v>
      </c>
      <c r="AK88" s="50">
        <f t="shared" si="104"/>
        <v>5.4062527972773465E-2</v>
      </c>
      <c r="AL88" s="50">
        <f t="shared" si="104"/>
        <v>6.1902135691830083E-2</v>
      </c>
      <c r="AM88" s="50">
        <f t="shared" si="104"/>
        <v>8.2683626077038289E-2</v>
      </c>
      <c r="AN88" s="50">
        <f t="shared" si="104"/>
        <v>6.3175861017087123E-2</v>
      </c>
      <c r="AO88" s="154">
        <f t="shared" si="104"/>
        <v>5.9054650831731288E-2</v>
      </c>
      <c r="AP88" s="154">
        <f t="shared" si="104"/>
        <v>6.1071004281412163E-2</v>
      </c>
      <c r="AQ88" s="154">
        <f t="shared" si="103"/>
        <v>9.0072865994901941E-2</v>
      </c>
      <c r="AR88" s="154">
        <f t="shared" ref="AR88:AS88" si="105">AR89/AR90</f>
        <v>6.7626029500264959E-2</v>
      </c>
      <c r="AS88" s="154">
        <f t="shared" si="105"/>
        <v>6.9674215094746764E-2</v>
      </c>
      <c r="AT88" s="154">
        <f t="shared" ref="AT88:AU88" si="106">AT89/AT90</f>
        <v>6.8219706729814825E-2</v>
      </c>
      <c r="AU88" s="154">
        <f t="shared" si="106"/>
        <v>7.0844686819122038E-2</v>
      </c>
      <c r="AV88" s="154">
        <f t="shared" ref="AV88:AW88" si="107">AV89/AV90</f>
        <v>7.2659599850278547E-2</v>
      </c>
      <c r="AW88" s="154">
        <f t="shared" si="107"/>
        <v>8.5198716100248886E-2</v>
      </c>
    </row>
    <row r="89" spans="1:49">
      <c r="A89" s="20"/>
      <c r="B89" s="244" t="s">
        <v>110</v>
      </c>
      <c r="C89" s="244"/>
      <c r="D89" s="8" t="s">
        <v>166</v>
      </c>
      <c r="E89" s="8" t="s">
        <v>167</v>
      </c>
      <c r="F89" s="65">
        <v>2752.248</v>
      </c>
      <c r="G89" s="65">
        <v>2255.8420000000001</v>
      </c>
      <c r="H89" s="66">
        <v>2908.7688992170001</v>
      </c>
      <c r="I89" s="66">
        <v>2591.4640766730008</v>
      </c>
      <c r="J89" s="66">
        <v>2280.9142181740008</v>
      </c>
      <c r="K89" s="66">
        <v>2861.3126606659998</v>
      </c>
      <c r="L89" s="66">
        <v>3117.1836248709992</v>
      </c>
      <c r="M89" s="66">
        <v>3170.670500444</v>
      </c>
      <c r="N89" s="66">
        <v>2182.7634188980001</v>
      </c>
      <c r="O89" s="66">
        <v>2105.395340222</v>
      </c>
      <c r="P89" s="66">
        <v>2148.1145231239998</v>
      </c>
      <c r="Q89" s="66">
        <v>2515.2870908790001</v>
      </c>
      <c r="R89" s="66">
        <v>2614.4541419330003</v>
      </c>
      <c r="S89" s="66">
        <v>3450.1059800810003</v>
      </c>
      <c r="T89" s="66">
        <v>3369.6544438639999</v>
      </c>
      <c r="U89" s="66">
        <v>3366.2256385029996</v>
      </c>
      <c r="V89" s="66">
        <v>4872.1516260919998</v>
      </c>
      <c r="W89" s="66">
        <v>4615.1544697240006</v>
      </c>
      <c r="X89" s="66">
        <v>5257.892655912</v>
      </c>
      <c r="Y89" s="66">
        <v>4953.0351700090005</v>
      </c>
      <c r="Z89" s="65">
        <v>5265.2115126250001</v>
      </c>
      <c r="AA89" s="66">
        <v>8366.0396042350003</v>
      </c>
      <c r="AB89" s="66">
        <v>7560.3330601770003</v>
      </c>
      <c r="AC89" s="66">
        <v>7602.1481614330005</v>
      </c>
      <c r="AD89" s="66">
        <v>7241.8117059670003</v>
      </c>
      <c r="AE89" s="66">
        <v>12342.06068355</v>
      </c>
      <c r="AF89" s="66">
        <v>10712.422529359999</v>
      </c>
      <c r="AG89" s="66">
        <v>11446.604516096</v>
      </c>
      <c r="AH89" s="66">
        <v>11747.111583455</v>
      </c>
      <c r="AI89" s="66">
        <v>12210.247990390999</v>
      </c>
      <c r="AJ89" s="66">
        <v>10189.693468126001</v>
      </c>
      <c r="AK89" s="66">
        <v>8206.2364829090002</v>
      </c>
      <c r="AL89" s="66">
        <v>10620.643177861999</v>
      </c>
      <c r="AM89" s="66">
        <v>13661.861595414</v>
      </c>
      <c r="AN89" s="66">
        <v>11025.72482596</v>
      </c>
      <c r="AO89" s="65">
        <v>9615.4692412380009</v>
      </c>
      <c r="AP89" s="65">
        <v>10811.648122822</v>
      </c>
      <c r="AQ89" s="151">
        <v>17215.405824633002</v>
      </c>
      <c r="AR89" s="151">
        <v>12798.901127364999</v>
      </c>
      <c r="AS89" s="151">
        <v>13278.353721554999</v>
      </c>
      <c r="AT89" s="151">
        <v>13870.220042048</v>
      </c>
      <c r="AU89" s="151">
        <v>14068.597147507</v>
      </c>
      <c r="AV89" s="151">
        <v>14584.495055840998</v>
      </c>
      <c r="AW89" s="151">
        <v>18316.363002826001</v>
      </c>
    </row>
    <row r="90" spans="1:49">
      <c r="A90" s="20"/>
      <c r="B90" s="244" t="s">
        <v>74</v>
      </c>
      <c r="C90" s="244"/>
      <c r="D90" s="8" t="s">
        <v>166</v>
      </c>
      <c r="E90" s="8" t="s">
        <v>167</v>
      </c>
      <c r="F90" s="65">
        <v>40360.014999999999</v>
      </c>
      <c r="G90" s="65">
        <v>39685.072</v>
      </c>
      <c r="H90" s="66">
        <v>40940.397329983018</v>
      </c>
      <c r="I90" s="66">
        <v>39809.986755845996</v>
      </c>
      <c r="J90" s="66">
        <v>47135.556479046005</v>
      </c>
      <c r="K90" s="66">
        <v>47954.018768131995</v>
      </c>
      <c r="L90" s="66">
        <v>50660.752277635998</v>
      </c>
      <c r="M90" s="66">
        <v>52880.047732226012</v>
      </c>
      <c r="N90" s="66">
        <v>56280.362537299996</v>
      </c>
      <c r="O90" s="66">
        <v>57877.690012700019</v>
      </c>
      <c r="P90" s="66">
        <v>64285.4738831</v>
      </c>
      <c r="Q90" s="66">
        <v>64545.4686009</v>
      </c>
      <c r="R90" s="66">
        <v>72928.147920599993</v>
      </c>
      <c r="S90" s="66">
        <v>72978.595438400007</v>
      </c>
      <c r="T90" s="66">
        <v>77592.760688499999</v>
      </c>
      <c r="U90" s="66">
        <v>86225.208364799997</v>
      </c>
      <c r="V90" s="66">
        <v>96494.780076766998</v>
      </c>
      <c r="W90" s="66">
        <v>96557.635261400021</v>
      </c>
      <c r="X90" s="66">
        <v>105344.09359449999</v>
      </c>
      <c r="Y90" s="66">
        <v>103963.07449309999</v>
      </c>
      <c r="Z90" s="66">
        <v>114221.65763099999</v>
      </c>
      <c r="AA90" s="66">
        <v>120025.07967789999</v>
      </c>
      <c r="AB90" s="66">
        <v>120056.55564616401</v>
      </c>
      <c r="AC90" s="66">
        <v>122459.18780850001</v>
      </c>
      <c r="AD90" s="66">
        <v>127580.0970242</v>
      </c>
      <c r="AE90" s="66">
        <v>125102.7914175</v>
      </c>
      <c r="AF90" s="66">
        <v>127944.54798220001</v>
      </c>
      <c r="AG90" s="66">
        <v>139293.13129280001</v>
      </c>
      <c r="AH90" s="66">
        <v>143124.15683024199</v>
      </c>
      <c r="AI90" s="66">
        <v>143818.5052443</v>
      </c>
      <c r="AJ90" s="66">
        <v>153180.4680278</v>
      </c>
      <c r="AK90" s="66">
        <v>151791.57894802402</v>
      </c>
      <c r="AL90" s="66">
        <v>171571.51460387697</v>
      </c>
      <c r="AM90" s="66">
        <v>165230.557047473</v>
      </c>
      <c r="AN90" s="66">
        <v>174524.33015480201</v>
      </c>
      <c r="AO90" s="151">
        <v>162823.23417059999</v>
      </c>
      <c r="AP90" s="151">
        <v>177034.06469299999</v>
      </c>
      <c r="AQ90" s="151">
        <v>191127.5458428</v>
      </c>
      <c r="AR90" s="151">
        <v>189259.9820209</v>
      </c>
      <c r="AS90" s="151">
        <v>190577.72955889601</v>
      </c>
      <c r="AT90" s="151">
        <v>203316.91100609998</v>
      </c>
      <c r="AU90" s="151">
        <v>198583.6592577</v>
      </c>
      <c r="AV90" s="151">
        <v>200723.58072289999</v>
      </c>
      <c r="AW90" s="151">
        <v>214984.02606529999</v>
      </c>
    </row>
    <row r="91" spans="1:49">
      <c r="A91" s="96" t="s">
        <v>85</v>
      </c>
      <c r="B91" s="245" t="s">
        <v>93</v>
      </c>
      <c r="C91" s="245"/>
      <c r="D91" s="10"/>
      <c r="E91" s="10"/>
      <c r="F91" s="50">
        <v>6.9983352541938784E-2</v>
      </c>
      <c r="G91" s="50">
        <v>6.2923189718376682E-2</v>
      </c>
      <c r="H91" s="50">
        <v>8.8505876611039674E-2</v>
      </c>
      <c r="I91" s="50">
        <v>8.7622518528635077E-2</v>
      </c>
      <c r="J91" s="50">
        <v>8.1244447596452302E-2</v>
      </c>
      <c r="K91" s="50">
        <v>0.10501450200608343</v>
      </c>
      <c r="L91" s="50">
        <v>8.790073351031516E-2</v>
      </c>
      <c r="M91" s="50">
        <v>8.9115617015009377E-2</v>
      </c>
      <c r="N91" s="50">
        <v>7.7379080322120847E-2</v>
      </c>
      <c r="O91" s="50">
        <v>7.1244097584524782E-2</v>
      </c>
      <c r="P91" s="50">
        <v>7.2303620416677566E-2</v>
      </c>
      <c r="Q91" s="50">
        <v>7.3443026810670831E-2</v>
      </c>
      <c r="R91" s="50">
        <v>6.6089294912730426E-2</v>
      </c>
      <c r="S91" s="50">
        <v>6.4075288235615993E-2</v>
      </c>
      <c r="T91" s="50">
        <v>5.6457407940640442E-2</v>
      </c>
      <c r="U91" s="50">
        <v>5.102577304609112E-2</v>
      </c>
      <c r="V91" s="50">
        <v>5.7774122007118164E-2</v>
      </c>
      <c r="W91" s="50">
        <v>5.7598003025000628E-2</v>
      </c>
      <c r="X91" s="50">
        <f t="shared" ref="X91:AF91" si="108">X92/X93</f>
        <v>6.0560874143086134E-2</v>
      </c>
      <c r="Y91" s="50">
        <f t="shared" si="108"/>
        <v>6.5287984406973545E-2</v>
      </c>
      <c r="Z91" s="50">
        <f t="shared" si="108"/>
        <v>5.6431485064302206E-2</v>
      </c>
      <c r="AA91" s="50">
        <f t="shared" si="108"/>
        <v>5.6545733563390287E-2</v>
      </c>
      <c r="AB91" s="50">
        <f t="shared" si="108"/>
        <v>5.0839052526702413E-2</v>
      </c>
      <c r="AC91" s="50">
        <f>AC92/AC93</f>
        <v>4.8197156264801602E-2</v>
      </c>
      <c r="AD91" s="50">
        <f t="shared" ref="AD91:AE91" si="109">AD92/AD93</f>
        <v>4.3911207351208431E-2</v>
      </c>
      <c r="AE91" s="50">
        <f t="shared" si="109"/>
        <v>5.2885347950621324E-2</v>
      </c>
      <c r="AF91" s="50">
        <f t="shared" si="108"/>
        <v>4.5976215399972382E-2</v>
      </c>
      <c r="AG91" s="50">
        <f t="shared" ref="AG91:AQ91" si="110">AG92/AG93</f>
        <v>4.835061347116526E-2</v>
      </c>
      <c r="AH91" s="50">
        <f t="shared" ref="AH91:AP91" si="111">AH92/AH93</f>
        <v>5.2420770135876989E-2</v>
      </c>
      <c r="AI91" s="50">
        <f t="shared" si="111"/>
        <v>4.6858719358345076E-2</v>
      </c>
      <c r="AJ91" s="50">
        <f t="shared" si="111"/>
        <v>4.3363413908445933E-2</v>
      </c>
      <c r="AK91" s="50">
        <f t="shared" si="111"/>
        <v>4.2895403127475508E-2</v>
      </c>
      <c r="AL91" s="50">
        <f t="shared" si="111"/>
        <v>3.8688246656472719E-2</v>
      </c>
      <c r="AM91" s="50">
        <f t="shared" si="111"/>
        <v>3.7243598756344344E-2</v>
      </c>
      <c r="AN91" s="50">
        <f t="shared" si="111"/>
        <v>5.3678385237867381E-2</v>
      </c>
      <c r="AO91" s="154">
        <f t="shared" si="111"/>
        <v>6.4761457080553989E-2</v>
      </c>
      <c r="AP91" s="154">
        <f t="shared" si="111"/>
        <v>5.7245587422013675E-2</v>
      </c>
      <c r="AQ91" s="154">
        <f t="shared" si="110"/>
        <v>5.4054953260281161E-2</v>
      </c>
      <c r="AR91" s="154">
        <f t="shared" ref="AR91:AS91" si="112">AR92/AR93</f>
        <v>5.087791804140377E-2</v>
      </c>
      <c r="AS91" s="154">
        <f t="shared" si="112"/>
        <v>4.2859026209886734E-2</v>
      </c>
      <c r="AT91" s="154">
        <f t="shared" ref="AT91:AU91" si="113">AT92/AT93</f>
        <v>4.1080540236355385E-2</v>
      </c>
      <c r="AU91" s="154">
        <f t="shared" si="113"/>
        <v>5.0079173776037308E-2</v>
      </c>
      <c r="AV91" s="154">
        <f t="shared" ref="AV91:AW91" si="114">AV92/AV93</f>
        <v>4.3106630376555884E-2</v>
      </c>
      <c r="AW91" s="154">
        <f t="shared" si="114"/>
        <v>4.5292482569858648E-2</v>
      </c>
    </row>
    <row r="92" spans="1:49">
      <c r="A92" s="20"/>
      <c r="B92" s="244" t="s">
        <v>75</v>
      </c>
      <c r="C92" s="244"/>
      <c r="D92" s="8" t="s">
        <v>166</v>
      </c>
      <c r="E92" s="8" t="s">
        <v>167</v>
      </c>
      <c r="F92" s="65">
        <v>3279</v>
      </c>
      <c r="G92" s="65">
        <v>2918</v>
      </c>
      <c r="H92" s="66">
        <v>4409.3627727619969</v>
      </c>
      <c r="I92" s="66">
        <v>4278.2770357100017</v>
      </c>
      <c r="J92" s="66">
        <v>4174.7688038729975</v>
      </c>
      <c r="K92" s="66">
        <v>5626.2616270469953</v>
      </c>
      <c r="L92" s="66">
        <v>4865.0392485310076</v>
      </c>
      <c r="M92" s="66">
        <v>5078.3163102690087</v>
      </c>
      <c r="N92" s="66">
        <v>4567.5693853429984</v>
      </c>
      <c r="O92" s="66">
        <v>4311.3107773009979</v>
      </c>
      <c r="P92" s="66">
        <v>4629.7011179350102</v>
      </c>
      <c r="Q92" s="66">
        <v>4628.8307559800014</v>
      </c>
      <c r="R92" s="66">
        <v>4660.9572874949954</v>
      </c>
      <c r="S92" s="66">
        <v>4642.6059791139996</v>
      </c>
      <c r="T92" s="66">
        <v>4502.3304118750002</v>
      </c>
      <c r="U92" s="66">
        <v>4358.8074194780002</v>
      </c>
      <c r="V92" s="66">
        <v>5540.8674156390043</v>
      </c>
      <c r="W92" s="66">
        <v>5561.5269678730256</v>
      </c>
      <c r="X92" s="66">
        <v>6379.7303938940004</v>
      </c>
      <c r="Y92" s="66">
        <v>7311.1529182630002</v>
      </c>
      <c r="Z92" s="66">
        <v>6652.9630005309882</v>
      </c>
      <c r="AA92" s="66">
        <v>6846.1618285270088</v>
      </c>
      <c r="AB92" s="66">
        <v>6127.1038336530182</v>
      </c>
      <c r="AC92" s="66">
        <v>6063.9311849630003</v>
      </c>
      <c r="AD92" s="65">
        <v>5710.0481078560115</v>
      </c>
      <c r="AE92" s="65">
        <v>7047.3746159460134</v>
      </c>
      <c r="AF92" s="65">
        <v>6168.2774506799906</v>
      </c>
      <c r="AG92" s="65">
        <v>6456.878746923976</v>
      </c>
      <c r="AH92" s="65">
        <v>7203.243013624</v>
      </c>
      <c r="AI92" s="65">
        <v>6443.0839647390094</v>
      </c>
      <c r="AJ92" s="65">
        <v>6104.0398211029824</v>
      </c>
      <c r="AK92" s="65">
        <v>6224.3094990759855</v>
      </c>
      <c r="AL92" s="65">
        <v>5944.7831324000144</v>
      </c>
      <c r="AM92" s="65">
        <v>5827.0832131810021</v>
      </c>
      <c r="AN92" s="65">
        <v>8995.820736078982</v>
      </c>
      <c r="AO92" s="151">
        <v>10800.783138270985</v>
      </c>
      <c r="AP92" s="151">
        <v>9668.211945529998</v>
      </c>
      <c r="AQ92" s="151">
        <v>9288.7597862710008</v>
      </c>
      <c r="AR92" s="151">
        <v>9255.1231118630094</v>
      </c>
      <c r="AS92" s="151">
        <v>8182.771421423</v>
      </c>
      <c r="AT92" s="151">
        <v>8218.5557413070001</v>
      </c>
      <c r="AU92" s="151">
        <v>10081.138075348999</v>
      </c>
      <c r="AV92" s="151">
        <v>8915.8444722120003</v>
      </c>
      <c r="AW92" s="151">
        <v>9477.9857482549996</v>
      </c>
    </row>
    <row r="93" spans="1:49">
      <c r="A93" s="20"/>
      <c r="B93" s="244" t="s">
        <v>17</v>
      </c>
      <c r="C93" s="244"/>
      <c r="D93" s="8" t="s">
        <v>166</v>
      </c>
      <c r="E93" s="8" t="s">
        <v>167</v>
      </c>
      <c r="F93" s="65">
        <v>46854</v>
      </c>
      <c r="G93" s="65">
        <v>46374</v>
      </c>
      <c r="H93" s="66">
        <v>49820</v>
      </c>
      <c r="I93" s="66">
        <v>48826.227635899995</v>
      </c>
      <c r="J93" s="66">
        <v>51385.2814239</v>
      </c>
      <c r="K93" s="66">
        <v>53576.044446899999</v>
      </c>
      <c r="L93" s="66">
        <v>55346.969863000006</v>
      </c>
      <c r="M93" s="66">
        <v>56985.705540407005</v>
      </c>
      <c r="N93" s="66">
        <v>59028.478580110997</v>
      </c>
      <c r="O93" s="66">
        <v>60514.638032800001</v>
      </c>
      <c r="P93" s="66">
        <v>64031.387242499994</v>
      </c>
      <c r="Q93" s="66">
        <v>63026.143624400022</v>
      </c>
      <c r="R93" s="66">
        <v>70525.1477361</v>
      </c>
      <c r="S93" s="66">
        <v>72455.483337700003</v>
      </c>
      <c r="T93" s="75">
        <v>79747.380832800001</v>
      </c>
      <c r="U93" s="66">
        <v>85423.642980200006</v>
      </c>
      <c r="V93" s="66">
        <v>95905.696584300007</v>
      </c>
      <c r="W93" s="66">
        <v>96557.635261400021</v>
      </c>
      <c r="X93" s="66">
        <v>105344.09359449999</v>
      </c>
      <c r="Y93" s="66">
        <v>111983.1311178</v>
      </c>
      <c r="Z93" s="66">
        <f>Z78</f>
        <v>117894.5227642</v>
      </c>
      <c r="AA93" s="66">
        <f>AA78</f>
        <v>121073.0040464</v>
      </c>
      <c r="AB93" s="66">
        <f>AB78</f>
        <v>120519.6306606</v>
      </c>
      <c r="AC93" s="66">
        <v>125815.12385600001</v>
      </c>
      <c r="AD93" s="66">
        <f>AD78</f>
        <v>130036.2356741</v>
      </c>
      <c r="AE93" s="66">
        <f>AE78</f>
        <v>133257.60137809999</v>
      </c>
      <c r="AF93" s="66">
        <f>AF78</f>
        <v>134162.35758030001</v>
      </c>
      <c r="AG93" s="66">
        <f>AG78</f>
        <v>133542.8505116</v>
      </c>
      <c r="AH93" s="66">
        <v>137412.002817831</v>
      </c>
      <c r="AI93" s="66">
        <f t="shared" ref="AI93:AQ93" si="115">AI78</f>
        <v>137500.2145378</v>
      </c>
      <c r="AJ93" s="66">
        <f t="shared" si="115"/>
        <v>140764.743154</v>
      </c>
      <c r="AK93" s="66">
        <f t="shared" si="115"/>
        <v>145104.3479083</v>
      </c>
      <c r="AL93" s="66">
        <f t="shared" si="115"/>
        <v>153658.6339822</v>
      </c>
      <c r="AM93" s="66">
        <f t="shared" si="115"/>
        <v>156458.6508222</v>
      </c>
      <c r="AN93" s="66">
        <f t="shared" ref="AN93:AP93" si="116">AN78</f>
        <v>167587.39474399999</v>
      </c>
      <c r="AO93" s="151">
        <f t="shared" si="116"/>
        <v>166777.95134900001</v>
      </c>
      <c r="AP93" s="151">
        <f t="shared" si="116"/>
        <v>168890.0818548</v>
      </c>
      <c r="AQ93" s="151">
        <f t="shared" si="115"/>
        <v>171839.19744680001</v>
      </c>
      <c r="AR93" s="151">
        <f t="shared" ref="AR93:AS93" si="117">AR78</f>
        <v>181908.4480684</v>
      </c>
      <c r="AS93" s="151">
        <f t="shared" si="117"/>
        <v>190922.94307740001</v>
      </c>
      <c r="AT93" s="151">
        <f t="shared" ref="AT93:AU93" si="118">AT78</f>
        <v>200059.58281029997</v>
      </c>
      <c r="AU93" s="151">
        <f t="shared" si="118"/>
        <v>201304.0015483</v>
      </c>
      <c r="AV93" s="151">
        <f t="shared" ref="AV93:AW93" si="119">AV78</f>
        <v>206832.32241369999</v>
      </c>
      <c r="AW93" s="151">
        <f t="shared" si="119"/>
        <v>209261.7849692</v>
      </c>
    </row>
    <row r="94" spans="1:49">
      <c r="A94" s="96" t="s">
        <v>86</v>
      </c>
      <c r="B94" s="248" t="s">
        <v>136</v>
      </c>
      <c r="C94" s="248"/>
      <c r="D94" s="10"/>
      <c r="E94" s="10"/>
      <c r="F94" s="50" t="s">
        <v>197</v>
      </c>
      <c r="G94" s="50" t="s">
        <v>197</v>
      </c>
      <c r="H94" s="50" t="s">
        <v>197</v>
      </c>
      <c r="I94" s="50" t="s">
        <v>197</v>
      </c>
      <c r="J94" s="50" t="s">
        <v>197</v>
      </c>
      <c r="K94" s="50" t="s">
        <v>197</v>
      </c>
      <c r="L94" s="50" t="s">
        <v>197</v>
      </c>
      <c r="M94" s="50" t="s">
        <v>197</v>
      </c>
      <c r="N94" s="50" t="s">
        <v>197</v>
      </c>
      <c r="O94" s="50" t="s">
        <v>197</v>
      </c>
      <c r="P94" s="50" t="s">
        <v>197</v>
      </c>
      <c r="Q94" s="50" t="s">
        <v>197</v>
      </c>
      <c r="R94" s="50" t="s">
        <v>197</v>
      </c>
      <c r="S94" s="50" t="s">
        <v>197</v>
      </c>
      <c r="T94" s="50" t="s">
        <v>197</v>
      </c>
      <c r="U94" s="50" t="s">
        <v>197</v>
      </c>
      <c r="V94" s="50" t="s">
        <v>197</v>
      </c>
      <c r="W94" s="50" t="s">
        <v>197</v>
      </c>
      <c r="X94" s="50" t="s">
        <v>197</v>
      </c>
      <c r="Y94" s="50" t="s">
        <v>197</v>
      </c>
      <c r="Z94" s="50" t="s">
        <v>197</v>
      </c>
      <c r="AA94" s="50" t="s">
        <v>197</v>
      </c>
      <c r="AB94" s="50" t="s">
        <v>197</v>
      </c>
      <c r="AC94" s="50" t="s">
        <v>197</v>
      </c>
      <c r="AD94" s="50" t="s">
        <v>197</v>
      </c>
      <c r="AE94" s="50" t="s">
        <v>197</v>
      </c>
      <c r="AF94" s="50" t="s">
        <v>197</v>
      </c>
      <c r="AG94" s="50" t="s">
        <v>197</v>
      </c>
      <c r="AH94" s="50" t="s">
        <v>197</v>
      </c>
      <c r="AI94" s="50" t="s">
        <v>197</v>
      </c>
      <c r="AJ94" s="50" t="s">
        <v>197</v>
      </c>
      <c r="AK94" s="50" t="s">
        <v>197</v>
      </c>
      <c r="AL94" s="50" t="s">
        <v>197</v>
      </c>
      <c r="AM94" s="50" t="s">
        <v>197</v>
      </c>
      <c r="AN94" s="50" t="s">
        <v>197</v>
      </c>
      <c r="AO94" s="154" t="s">
        <v>197</v>
      </c>
      <c r="AP94" s="154" t="s">
        <v>197</v>
      </c>
      <c r="AQ94" s="154" t="s">
        <v>197</v>
      </c>
      <c r="AR94" s="154" t="s">
        <v>197</v>
      </c>
      <c r="AS94" s="154" t="s">
        <v>197</v>
      </c>
      <c r="AT94" s="154" t="s">
        <v>197</v>
      </c>
      <c r="AU94" s="154" t="s">
        <v>197</v>
      </c>
      <c r="AV94" s="154" t="s">
        <v>197</v>
      </c>
      <c r="AW94" s="154" t="s">
        <v>197</v>
      </c>
    </row>
    <row r="95" spans="1:49">
      <c r="A95" s="20"/>
      <c r="B95" s="244" t="s">
        <v>137</v>
      </c>
      <c r="C95" s="244"/>
      <c r="D95" s="8" t="s">
        <v>166</v>
      </c>
      <c r="E95" s="8" t="s">
        <v>167</v>
      </c>
      <c r="F95" s="67">
        <v>1057.2539999999999</v>
      </c>
      <c r="G95" s="67">
        <v>824.76199999999994</v>
      </c>
      <c r="H95" s="67">
        <v>744.27879913699996</v>
      </c>
      <c r="I95" s="67">
        <v>769.58303756399994</v>
      </c>
      <c r="J95" s="67">
        <v>769.59818178599994</v>
      </c>
      <c r="K95" s="67">
        <v>1292.9217641149999</v>
      </c>
      <c r="L95" s="67">
        <v>2494.5436629009996</v>
      </c>
      <c r="M95" s="67">
        <v>2618.1148793980001</v>
      </c>
      <c r="N95" s="67">
        <v>2598.0775473679996</v>
      </c>
      <c r="O95" s="67">
        <v>3671.8064719900003</v>
      </c>
      <c r="P95" s="67">
        <v>3747.7258651070001</v>
      </c>
      <c r="Q95" s="67">
        <v>3981.434423964</v>
      </c>
      <c r="R95" s="67">
        <v>5188.8411302150007</v>
      </c>
      <c r="S95" s="67">
        <v>4592.2421502360003</v>
      </c>
      <c r="T95" s="67">
        <v>4791.0051624080006</v>
      </c>
      <c r="U95" s="67">
        <v>6827.4278372939998</v>
      </c>
      <c r="V95" s="67">
        <v>7366.0711366320002</v>
      </c>
      <c r="W95" s="67">
        <v>6209.7162462980004</v>
      </c>
      <c r="X95" s="67">
        <v>6829.5055361599998</v>
      </c>
      <c r="Y95" s="67">
        <v>7051.3962713660003</v>
      </c>
      <c r="Z95" s="67">
        <v>7603</v>
      </c>
      <c r="AA95" s="67">
        <v>9351.8166700580005</v>
      </c>
      <c r="AB95" s="67">
        <v>8438.0221993579999</v>
      </c>
      <c r="AC95" s="67">
        <v>11796.290286622001</v>
      </c>
      <c r="AD95" s="67">
        <v>10427</v>
      </c>
      <c r="AE95" s="67">
        <v>8284.9135097199996</v>
      </c>
      <c r="AF95" s="67">
        <v>12871.460426547001</v>
      </c>
      <c r="AG95" s="67">
        <v>14719.732653667001</v>
      </c>
      <c r="AH95" s="67">
        <v>18600.266939695</v>
      </c>
      <c r="AI95" s="67">
        <v>21006.312631296998</v>
      </c>
      <c r="AJ95" s="67">
        <v>23966.941180759</v>
      </c>
      <c r="AK95" s="67">
        <v>26054.055736937</v>
      </c>
      <c r="AL95" s="67">
        <v>28310.827459742999</v>
      </c>
      <c r="AM95" s="67">
        <v>17109.559526954999</v>
      </c>
      <c r="AN95" s="67">
        <v>17620.324519029</v>
      </c>
      <c r="AO95" s="53">
        <v>16872.341279811</v>
      </c>
      <c r="AP95" s="53">
        <v>16917.646640974999</v>
      </c>
      <c r="AQ95" s="53">
        <v>16542.464480678002</v>
      </c>
      <c r="AR95" s="53">
        <v>14328.111847057</v>
      </c>
      <c r="AS95" s="53">
        <v>14983.036792396</v>
      </c>
      <c r="AT95" s="118">
        <v>16789.822023817</v>
      </c>
      <c r="AU95" s="118">
        <v>16533.377110336001</v>
      </c>
      <c r="AV95" s="118">
        <v>16086.993289274</v>
      </c>
      <c r="AW95" s="118">
        <v>14262.580055401</v>
      </c>
    </row>
    <row r="96" spans="1:49">
      <c r="A96" s="20"/>
      <c r="B96" s="244" t="s">
        <v>145</v>
      </c>
      <c r="C96" s="244"/>
      <c r="D96" s="8"/>
      <c r="E96" s="8"/>
      <c r="F96" s="51" t="s">
        <v>197</v>
      </c>
      <c r="G96" s="51" t="s">
        <v>197</v>
      </c>
      <c r="H96" s="51" t="s">
        <v>197</v>
      </c>
      <c r="I96" s="51" t="s">
        <v>197</v>
      </c>
      <c r="J96" s="51" t="s">
        <v>197</v>
      </c>
      <c r="K96" s="51" t="s">
        <v>197</v>
      </c>
      <c r="L96" s="51" t="s">
        <v>197</v>
      </c>
      <c r="M96" s="51" t="s">
        <v>197</v>
      </c>
      <c r="N96" s="51" t="s">
        <v>197</v>
      </c>
      <c r="O96" s="51" t="s">
        <v>197</v>
      </c>
      <c r="P96" s="51" t="s">
        <v>197</v>
      </c>
      <c r="Q96" s="51" t="s">
        <v>197</v>
      </c>
      <c r="R96" s="51" t="s">
        <v>197</v>
      </c>
      <c r="S96" s="51" t="s">
        <v>197</v>
      </c>
      <c r="T96" s="51" t="s">
        <v>197</v>
      </c>
      <c r="U96" s="51" t="s">
        <v>197</v>
      </c>
      <c r="V96" s="51" t="s">
        <v>197</v>
      </c>
      <c r="W96" s="51" t="s">
        <v>197</v>
      </c>
      <c r="X96" s="51" t="s">
        <v>197</v>
      </c>
      <c r="Y96" s="51" t="s">
        <v>197</v>
      </c>
      <c r="Z96" s="51" t="s">
        <v>197</v>
      </c>
      <c r="AA96" s="51" t="s">
        <v>197</v>
      </c>
      <c r="AB96" s="51" t="s">
        <v>197</v>
      </c>
      <c r="AC96" s="51" t="s">
        <v>197</v>
      </c>
      <c r="AD96" s="51" t="s">
        <v>197</v>
      </c>
      <c r="AE96" s="51" t="s">
        <v>197</v>
      </c>
      <c r="AF96" s="51" t="s">
        <v>197</v>
      </c>
      <c r="AG96" s="51" t="s">
        <v>197</v>
      </c>
      <c r="AH96" s="51" t="s">
        <v>197</v>
      </c>
      <c r="AI96" s="51" t="s">
        <v>197</v>
      </c>
      <c r="AJ96" s="51" t="s">
        <v>197</v>
      </c>
      <c r="AK96" s="51" t="s">
        <v>197</v>
      </c>
      <c r="AL96" s="51" t="s">
        <v>197</v>
      </c>
      <c r="AM96" s="51" t="s">
        <v>197</v>
      </c>
      <c r="AN96" s="51" t="s">
        <v>197</v>
      </c>
      <c r="AO96" s="116" t="s">
        <v>197</v>
      </c>
      <c r="AP96" s="116" t="s">
        <v>197</v>
      </c>
      <c r="AQ96" s="116" t="s">
        <v>197</v>
      </c>
      <c r="AR96" s="116" t="s">
        <v>197</v>
      </c>
      <c r="AS96" s="116" t="s">
        <v>197</v>
      </c>
      <c r="AT96" s="116" t="s">
        <v>197</v>
      </c>
      <c r="AU96" s="116" t="s">
        <v>197</v>
      </c>
      <c r="AV96" s="116" t="s">
        <v>197</v>
      </c>
      <c r="AW96" s="116" t="s">
        <v>197</v>
      </c>
    </row>
    <row r="97" spans="1:49" ht="15" customHeight="1">
      <c r="A97" s="96" t="s">
        <v>87</v>
      </c>
      <c r="B97" s="245" t="s">
        <v>165</v>
      </c>
      <c r="C97" s="245"/>
      <c r="D97" s="37"/>
      <c r="E97" s="37"/>
      <c r="F97" s="68"/>
      <c r="G97" s="68"/>
      <c r="H97" s="68"/>
      <c r="I97" s="68"/>
      <c r="J97" s="69"/>
      <c r="K97" s="69"/>
      <c r="L97" s="69"/>
      <c r="M97" s="69"/>
      <c r="N97" s="69"/>
      <c r="O97" s="69"/>
      <c r="P97" s="69"/>
      <c r="Q97" s="69"/>
      <c r="R97" s="69"/>
      <c r="S97" s="69"/>
      <c r="T97" s="69"/>
      <c r="U97" s="69"/>
      <c r="V97" s="69"/>
      <c r="W97" s="69"/>
      <c r="X97" s="69"/>
      <c r="Y97" s="69"/>
      <c r="Z97" s="69"/>
      <c r="AA97" s="69"/>
      <c r="AB97" s="69"/>
      <c r="AC97" s="69"/>
      <c r="AD97" s="138"/>
      <c r="AE97" s="138"/>
      <c r="AF97" s="138"/>
      <c r="AG97" s="138"/>
      <c r="AH97" s="138"/>
      <c r="AI97" s="138"/>
      <c r="AJ97" s="138"/>
      <c r="AK97" s="138"/>
      <c r="AL97" s="138"/>
      <c r="AM97" s="138"/>
      <c r="AN97" s="138"/>
      <c r="AO97" s="164"/>
      <c r="AP97" s="138"/>
      <c r="AQ97" s="138"/>
      <c r="AR97" s="138"/>
      <c r="AS97" s="138"/>
      <c r="AT97" s="138"/>
      <c r="AU97" s="138"/>
      <c r="AV97" s="138"/>
      <c r="AW97" s="138"/>
    </row>
    <row r="98" spans="1:49">
      <c r="A98" s="20"/>
      <c r="B98" s="244" t="s">
        <v>138</v>
      </c>
      <c r="C98" s="244"/>
      <c r="D98" s="8" t="s">
        <v>166</v>
      </c>
      <c r="E98" s="8" t="s">
        <v>167</v>
      </c>
      <c r="F98" s="65">
        <v>46854</v>
      </c>
      <c r="G98" s="65">
        <v>46374</v>
      </c>
      <c r="H98" s="66">
        <v>49820</v>
      </c>
      <c r="I98" s="66">
        <v>48826</v>
      </c>
      <c r="J98" s="66">
        <v>51385</v>
      </c>
      <c r="K98" s="66">
        <v>53576.044447045002</v>
      </c>
      <c r="L98" s="66">
        <v>55346.969863375998</v>
      </c>
      <c r="M98" s="66">
        <v>56985.705540407005</v>
      </c>
      <c r="N98" s="66">
        <v>59028.478580110997</v>
      </c>
      <c r="O98" s="66">
        <v>60514.638033290008</v>
      </c>
      <c r="P98" s="66">
        <v>64031.387242330005</v>
      </c>
      <c r="Q98" s="66">
        <v>63026.143624481003</v>
      </c>
      <c r="R98" s="66">
        <v>70525.1477361</v>
      </c>
      <c r="S98" s="66">
        <v>72455.483337700003</v>
      </c>
      <c r="T98" s="75">
        <v>79747.380832800001</v>
      </c>
      <c r="U98" s="66">
        <v>85423.642980200006</v>
      </c>
      <c r="V98" s="66">
        <v>95905.696584300007</v>
      </c>
      <c r="W98" s="66">
        <v>96557.635261053001</v>
      </c>
      <c r="X98" s="66">
        <v>105344.09359449999</v>
      </c>
      <c r="Y98" s="66">
        <f>Y93</f>
        <v>111983.1311178</v>
      </c>
      <c r="Z98" s="66">
        <v>117894.52276400301</v>
      </c>
      <c r="AA98" s="66">
        <v>121073.004046324</v>
      </c>
      <c r="AB98" s="66">
        <v>120519.630660774</v>
      </c>
      <c r="AC98" s="65">
        <f>SUM(AC100:AC122)</f>
        <v>125815.12385583798</v>
      </c>
      <c r="AD98" s="65">
        <f>SUM(AD100:AD122)</f>
        <v>130036.23567430201</v>
      </c>
      <c r="AE98" s="65">
        <v>133257.60137836801</v>
      </c>
      <c r="AF98" s="65">
        <v>134162.35758030001</v>
      </c>
      <c r="AG98" s="65">
        <v>133542.85051154901</v>
      </c>
      <c r="AH98" s="65">
        <v>137412.002817831</v>
      </c>
      <c r="AI98" s="65">
        <v>137500.21453799101</v>
      </c>
      <c r="AJ98" s="65">
        <v>140764.743154136</v>
      </c>
      <c r="AK98" s="65">
        <v>145104.347908358</v>
      </c>
      <c r="AL98" s="65">
        <v>153658.633982311</v>
      </c>
      <c r="AM98" s="65">
        <v>156458.65082241801</v>
      </c>
      <c r="AN98" s="65">
        <v>167587.39474405599</v>
      </c>
      <c r="AO98" s="151">
        <v>166777.95134932801</v>
      </c>
      <c r="AP98" s="151">
        <v>168890.08185485299</v>
      </c>
      <c r="AQ98" s="151">
        <v>171839.197446743</v>
      </c>
      <c r="AR98" s="151">
        <v>181908.448067991</v>
      </c>
      <c r="AS98" s="151">
        <v>190922.943077023</v>
      </c>
      <c r="AT98" s="151">
        <v>200059.58281038399</v>
      </c>
      <c r="AU98" s="151">
        <v>201304.001548559</v>
      </c>
      <c r="AV98" s="151">
        <v>206832.322412949</v>
      </c>
      <c r="AW98" s="151">
        <v>209261.78496932099</v>
      </c>
    </row>
    <row r="99" spans="1:49">
      <c r="A99" s="20"/>
      <c r="B99" s="256" t="s">
        <v>76</v>
      </c>
      <c r="C99" s="256"/>
      <c r="D99" s="43"/>
      <c r="E99" s="43"/>
      <c r="F99" s="70"/>
      <c r="G99" s="70"/>
      <c r="H99" s="70"/>
      <c r="I99" s="70"/>
      <c r="J99" s="70"/>
      <c r="K99" s="70"/>
      <c r="L99" s="70"/>
      <c r="M99" s="70"/>
      <c r="N99" s="70"/>
      <c r="O99" s="70"/>
      <c r="P99" s="70"/>
      <c r="Q99" s="70"/>
      <c r="R99" s="70"/>
      <c r="S99" s="70"/>
      <c r="T99" s="70"/>
      <c r="U99" s="70"/>
      <c r="V99" s="70"/>
      <c r="W99" s="70"/>
      <c r="X99" s="70"/>
      <c r="Y99" s="70"/>
      <c r="Z99" s="70"/>
      <c r="AA99" s="70"/>
      <c r="AB99" s="70"/>
      <c r="AC99" s="70"/>
      <c r="AD99" s="139"/>
      <c r="AE99" s="139"/>
      <c r="AF99" s="139"/>
      <c r="AG99" s="139"/>
      <c r="AH99" s="139"/>
      <c r="AI99" s="139"/>
      <c r="AJ99" s="139"/>
      <c r="AK99" s="139"/>
      <c r="AL99" s="70"/>
      <c r="AM99" s="70">
        <v>0</v>
      </c>
      <c r="AN99" s="70">
        <v>0</v>
      </c>
      <c r="AO99" s="165">
        <v>0</v>
      </c>
      <c r="AP99" s="165">
        <v>0</v>
      </c>
      <c r="AQ99" s="165">
        <v>0</v>
      </c>
      <c r="AR99" s="165">
        <v>0</v>
      </c>
      <c r="AS99" s="165">
        <v>0</v>
      </c>
      <c r="AT99" s="151">
        <v>0</v>
      </c>
      <c r="AU99" s="165">
        <v>0</v>
      </c>
      <c r="AV99" s="165">
        <v>0</v>
      </c>
      <c r="AW99" s="165">
        <v>0</v>
      </c>
    </row>
    <row r="100" spans="1:49">
      <c r="A100" s="20"/>
      <c r="B100" s="255" t="s">
        <v>111</v>
      </c>
      <c r="C100" s="255"/>
      <c r="D100" s="8" t="s">
        <v>166</v>
      </c>
      <c r="E100" s="8" t="s">
        <v>167</v>
      </c>
      <c r="F100" s="65">
        <v>697</v>
      </c>
      <c r="G100" s="65">
        <v>682</v>
      </c>
      <c r="H100" s="66">
        <v>946</v>
      </c>
      <c r="I100" s="66">
        <v>810</v>
      </c>
      <c r="J100" s="66">
        <v>1022</v>
      </c>
      <c r="K100" s="66">
        <v>1011.888963795</v>
      </c>
      <c r="L100" s="66">
        <v>1479.3469183269999</v>
      </c>
      <c r="M100" s="66">
        <v>1467.1642247059999</v>
      </c>
      <c r="N100" s="66">
        <v>1604.4837329879999</v>
      </c>
      <c r="O100" s="66">
        <v>1560.4546725729999</v>
      </c>
      <c r="P100" s="66">
        <v>1478.807709573</v>
      </c>
      <c r="Q100" s="66">
        <v>1787.5899476940001</v>
      </c>
      <c r="R100" s="66">
        <v>1813.242153469</v>
      </c>
      <c r="S100" s="66">
        <v>2429.6925051779999</v>
      </c>
      <c r="T100" s="66">
        <v>2675.693090577</v>
      </c>
      <c r="U100" s="66">
        <v>2735.0427737790001</v>
      </c>
      <c r="V100" s="66">
        <v>2960.3888916219998</v>
      </c>
      <c r="W100" s="66">
        <v>2917.2055836579998</v>
      </c>
      <c r="X100" s="66">
        <v>3153.505206073</v>
      </c>
      <c r="Y100" s="66">
        <v>3253.4385562050002</v>
      </c>
      <c r="Z100" s="66">
        <v>3580.4080656880001</v>
      </c>
      <c r="AA100" s="66">
        <v>3589.6535881119999</v>
      </c>
      <c r="AB100" s="66">
        <v>4079.1775506270001</v>
      </c>
      <c r="AC100" s="66">
        <v>5032.669781093</v>
      </c>
      <c r="AD100" s="65">
        <v>4720.1982785270002</v>
      </c>
      <c r="AE100" s="65">
        <v>4905.3800065280002</v>
      </c>
      <c r="AF100" s="65">
        <v>4703.8841742430004</v>
      </c>
      <c r="AG100" s="65">
        <v>4673.0735022580002</v>
      </c>
      <c r="AH100" s="65">
        <v>4343.7395643399996</v>
      </c>
      <c r="AI100" s="65">
        <v>4140.5072596070004</v>
      </c>
      <c r="AJ100" s="65">
        <v>4403.9938805869997</v>
      </c>
      <c r="AK100" s="65">
        <v>4494.766654348</v>
      </c>
      <c r="AL100" s="65">
        <v>4356.5810347320003</v>
      </c>
      <c r="AM100" s="65">
        <v>4634.092449318</v>
      </c>
      <c r="AN100" s="65">
        <v>4203.3574715459999</v>
      </c>
      <c r="AO100" s="151">
        <v>6591.0190542950004</v>
      </c>
      <c r="AP100" s="151">
        <v>6948.6608901899999</v>
      </c>
      <c r="AQ100" s="151">
        <v>4045.9984663519999</v>
      </c>
      <c r="AR100" s="151">
        <v>4267.5370568039998</v>
      </c>
      <c r="AS100" s="151">
        <v>4103.3210468710004</v>
      </c>
      <c r="AT100" s="151">
        <v>4444.9495931929996</v>
      </c>
      <c r="AU100" s="151">
        <v>4206.5124312930002</v>
      </c>
      <c r="AV100" s="151">
        <v>4022.4009715430002</v>
      </c>
      <c r="AW100" s="151">
        <v>3734.5438383710002</v>
      </c>
    </row>
    <row r="101" spans="1:49">
      <c r="A101" s="20"/>
      <c r="B101" s="255" t="s">
        <v>112</v>
      </c>
      <c r="C101" s="255"/>
      <c r="D101" s="8" t="s">
        <v>166</v>
      </c>
      <c r="E101" s="8" t="s">
        <v>167</v>
      </c>
      <c r="F101" s="65">
        <v>106</v>
      </c>
      <c r="G101" s="65">
        <v>97</v>
      </c>
      <c r="H101" s="66">
        <v>795</v>
      </c>
      <c r="I101" s="66">
        <v>690</v>
      </c>
      <c r="J101" s="66">
        <v>566</v>
      </c>
      <c r="K101" s="66">
        <v>499.51622888200001</v>
      </c>
      <c r="L101" s="66">
        <v>474.84896841300002</v>
      </c>
      <c r="M101" s="66">
        <v>480.35040312500001</v>
      </c>
      <c r="N101" s="66">
        <v>1331.9224707000001</v>
      </c>
      <c r="O101" s="66">
        <v>1452.294629882</v>
      </c>
      <c r="P101" s="66">
        <v>1668.54270103</v>
      </c>
      <c r="Q101" s="66">
        <v>1589.2277051829999</v>
      </c>
      <c r="R101" s="66">
        <v>1616.2106436849999</v>
      </c>
      <c r="S101" s="66">
        <v>1707.1456885529999</v>
      </c>
      <c r="T101" s="66">
        <v>1827.762423719</v>
      </c>
      <c r="U101" s="66">
        <v>1840.918637812</v>
      </c>
      <c r="V101" s="66">
        <v>1829.8089927609999</v>
      </c>
      <c r="W101" s="66">
        <v>1797.940746688</v>
      </c>
      <c r="X101" s="66">
        <v>2168.8996674280002</v>
      </c>
      <c r="Y101" s="66">
        <v>2404.6562026350002</v>
      </c>
      <c r="Z101" s="66">
        <v>2381.7270210209999</v>
      </c>
      <c r="AA101" s="66">
        <v>2386.781796878</v>
      </c>
      <c r="AB101" s="66">
        <v>2499.6475794090002</v>
      </c>
      <c r="AC101" s="66">
        <v>2362.7411691679999</v>
      </c>
      <c r="AD101" s="65">
        <v>2245.791764174</v>
      </c>
      <c r="AE101" s="65">
        <v>2362.139652584</v>
      </c>
      <c r="AF101" s="65">
        <v>1983.6600831820001</v>
      </c>
      <c r="AG101" s="65">
        <v>1960.038718943</v>
      </c>
      <c r="AH101" s="65">
        <v>1755.953772026</v>
      </c>
      <c r="AI101" s="65">
        <v>1790.8154389609999</v>
      </c>
      <c r="AJ101" s="65">
        <v>1666.3255004509999</v>
      </c>
      <c r="AK101" s="65">
        <v>1333.7269785670001</v>
      </c>
      <c r="AL101" s="65">
        <v>1497.3988812810001</v>
      </c>
      <c r="AM101" s="65">
        <v>1199.6398385729999</v>
      </c>
      <c r="AN101" s="65">
        <v>3513.081749166</v>
      </c>
      <c r="AO101" s="151">
        <v>5345.2205051000001</v>
      </c>
      <c r="AP101" s="151">
        <v>4156.6908882750004</v>
      </c>
      <c r="AQ101" s="151">
        <v>4274.3751650579998</v>
      </c>
      <c r="AR101" s="151">
        <v>4147.0021156639996</v>
      </c>
      <c r="AS101" s="151">
        <v>3126.050570722</v>
      </c>
      <c r="AT101" s="151">
        <v>3065.5618048000001</v>
      </c>
      <c r="AU101" s="151">
        <v>3640.5929869390002</v>
      </c>
      <c r="AV101" s="151">
        <v>3420.7716353730002</v>
      </c>
      <c r="AW101" s="151">
        <v>3100.6985482989999</v>
      </c>
    </row>
    <row r="102" spans="1:49">
      <c r="A102" s="20"/>
      <c r="B102" s="255" t="s">
        <v>113</v>
      </c>
      <c r="C102" s="255"/>
      <c r="D102" s="8" t="s">
        <v>166</v>
      </c>
      <c r="E102" s="8" t="s">
        <v>167</v>
      </c>
      <c r="F102" s="65">
        <v>645</v>
      </c>
      <c r="G102" s="65">
        <v>624</v>
      </c>
      <c r="H102" s="66">
        <v>2571</v>
      </c>
      <c r="I102" s="66">
        <v>2479</v>
      </c>
      <c r="J102" s="66">
        <v>2657</v>
      </c>
      <c r="K102" s="66">
        <v>2776.7725986179998</v>
      </c>
      <c r="L102" s="66">
        <v>3045.293999727</v>
      </c>
      <c r="M102" s="66">
        <v>3151.2989320289998</v>
      </c>
      <c r="N102" s="66">
        <v>3566.1202112269998</v>
      </c>
      <c r="O102" s="66">
        <v>3432.0484230799998</v>
      </c>
      <c r="P102" s="66">
        <v>3629.8375967689999</v>
      </c>
      <c r="Q102" s="66">
        <v>3466.5935129190002</v>
      </c>
      <c r="R102" s="66">
        <v>4002.148740696</v>
      </c>
      <c r="S102" s="66">
        <v>3721.8261535319998</v>
      </c>
      <c r="T102" s="66">
        <v>3469.68956252</v>
      </c>
      <c r="U102" s="66">
        <v>3549.316803617</v>
      </c>
      <c r="V102" s="66">
        <v>4869.2681000570001</v>
      </c>
      <c r="W102" s="66">
        <v>5309.2718620369997</v>
      </c>
      <c r="X102" s="66">
        <v>6094.1250675060001</v>
      </c>
      <c r="Y102" s="66">
        <v>6759.0324274670002</v>
      </c>
      <c r="Z102" s="66">
        <v>7263.2288203259995</v>
      </c>
      <c r="AA102" s="66">
        <v>7973.9153681360003</v>
      </c>
      <c r="AB102" s="66">
        <v>7860.79513434</v>
      </c>
      <c r="AC102" s="66">
        <v>8641.0620690689993</v>
      </c>
      <c r="AD102" s="65">
        <v>8028.6848771109999</v>
      </c>
      <c r="AE102" s="65">
        <v>9054.6277497939991</v>
      </c>
      <c r="AF102" s="65">
        <v>8794.5052901350009</v>
      </c>
      <c r="AG102" s="65">
        <v>8805.0488349650004</v>
      </c>
      <c r="AH102" s="65">
        <v>9342.089271711</v>
      </c>
      <c r="AI102" s="65">
        <v>8661.4833769439992</v>
      </c>
      <c r="AJ102" s="65">
        <v>8678.0784986210001</v>
      </c>
      <c r="AK102" s="65">
        <v>8227.1615115889999</v>
      </c>
      <c r="AL102" s="65">
        <v>9308.9679425529994</v>
      </c>
      <c r="AM102" s="65">
        <v>9653.4317444019998</v>
      </c>
      <c r="AN102" s="65">
        <v>11949.704538579001</v>
      </c>
      <c r="AO102" s="151">
        <v>12291.084301241999</v>
      </c>
      <c r="AP102" s="151">
        <v>10962.805203446</v>
      </c>
      <c r="AQ102" s="151">
        <v>11431.253377715</v>
      </c>
      <c r="AR102" s="151">
        <v>14038.450596491</v>
      </c>
      <c r="AS102" s="151">
        <v>14495.513245096001</v>
      </c>
      <c r="AT102" s="151">
        <v>13482.787610661</v>
      </c>
      <c r="AU102" s="151">
        <v>13576.929077942999</v>
      </c>
      <c r="AV102" s="151">
        <v>14313.287093512999</v>
      </c>
      <c r="AW102" s="151">
        <v>14697.139503599001</v>
      </c>
    </row>
    <row r="103" spans="1:49">
      <c r="A103" s="20"/>
      <c r="B103" s="255" t="s">
        <v>114</v>
      </c>
      <c r="C103" s="255"/>
      <c r="D103" s="8" t="s">
        <v>166</v>
      </c>
      <c r="E103" s="8" t="s">
        <v>167</v>
      </c>
      <c r="F103" s="65">
        <v>695</v>
      </c>
      <c r="G103" s="65">
        <v>622</v>
      </c>
      <c r="H103" s="66">
        <v>594</v>
      </c>
      <c r="I103" s="66">
        <v>567</v>
      </c>
      <c r="J103" s="66">
        <v>401</v>
      </c>
      <c r="K103" s="66">
        <v>399.12892969699999</v>
      </c>
      <c r="L103" s="66">
        <v>408.20928764799999</v>
      </c>
      <c r="M103" s="66">
        <v>448.474802173</v>
      </c>
      <c r="N103" s="66">
        <v>422.74032432600001</v>
      </c>
      <c r="O103" s="66">
        <v>402.24070317899998</v>
      </c>
      <c r="P103" s="66">
        <v>393.66613009999998</v>
      </c>
      <c r="Q103" s="66">
        <v>750.24440991100005</v>
      </c>
      <c r="R103" s="66">
        <v>397.79780345299997</v>
      </c>
      <c r="S103" s="66">
        <v>783.01081758299995</v>
      </c>
      <c r="T103" s="66">
        <v>773.94667017300003</v>
      </c>
      <c r="U103" s="66">
        <v>778.38432103499997</v>
      </c>
      <c r="V103" s="66">
        <v>2836.0439862980002</v>
      </c>
      <c r="W103" s="66">
        <v>2812.5736783040002</v>
      </c>
      <c r="X103" s="66">
        <v>6422.1444619499998</v>
      </c>
      <c r="Y103" s="66">
        <v>8349.6018552250007</v>
      </c>
      <c r="Z103" s="66">
        <v>8332.0986267650005</v>
      </c>
      <c r="AA103" s="66">
        <v>8383.4389286139995</v>
      </c>
      <c r="AB103" s="66">
        <v>6853.9360898860004</v>
      </c>
      <c r="AC103" s="66">
        <v>6851.579470357</v>
      </c>
      <c r="AD103" s="65">
        <v>6771.1340772359999</v>
      </c>
      <c r="AE103" s="65">
        <v>6781.6858933330004</v>
      </c>
      <c r="AF103" s="65">
        <v>7801.4546086999999</v>
      </c>
      <c r="AG103" s="65">
        <v>4891.753359716</v>
      </c>
      <c r="AH103" s="65">
        <v>4615.1285135819999</v>
      </c>
      <c r="AI103" s="65">
        <v>4494.7539327860004</v>
      </c>
      <c r="AJ103" s="65">
        <v>4477.7791881800003</v>
      </c>
      <c r="AK103" s="65">
        <v>4345.3287942830002</v>
      </c>
      <c r="AL103" s="65">
        <v>5829.2583388189996</v>
      </c>
      <c r="AM103" s="65">
        <v>5279.0861270699997</v>
      </c>
      <c r="AN103" s="65">
        <v>5207.2582229290001</v>
      </c>
      <c r="AO103" s="151">
        <v>4126.977286288</v>
      </c>
      <c r="AP103" s="151">
        <v>4033.714660177</v>
      </c>
      <c r="AQ103" s="151">
        <v>3904.1012982329999</v>
      </c>
      <c r="AR103" s="151">
        <v>3806.7773217130002</v>
      </c>
      <c r="AS103" s="151">
        <v>3664.9284921809999</v>
      </c>
      <c r="AT103" s="151">
        <v>5748.8943620110003</v>
      </c>
      <c r="AU103" s="151">
        <v>5747.980136143</v>
      </c>
      <c r="AV103" s="151">
        <v>5846.1355819119999</v>
      </c>
      <c r="AW103" s="151">
        <v>5705.5401259829996</v>
      </c>
    </row>
    <row r="104" spans="1:49">
      <c r="A104" s="20"/>
      <c r="B104" s="255" t="s">
        <v>115</v>
      </c>
      <c r="C104" s="255"/>
      <c r="D104" s="8" t="s">
        <v>166</v>
      </c>
      <c r="E104" s="8" t="s">
        <v>167</v>
      </c>
      <c r="F104" s="51" t="s">
        <v>197</v>
      </c>
      <c r="G104" s="51" t="s">
        <v>197</v>
      </c>
      <c r="H104" s="66">
        <v>7</v>
      </c>
      <c r="I104" s="66">
        <v>7</v>
      </c>
      <c r="J104" s="66">
        <v>7</v>
      </c>
      <c r="K104" s="66">
        <v>6.9372271190000001</v>
      </c>
      <c r="L104" s="66">
        <v>13.769128303</v>
      </c>
      <c r="M104" s="66">
        <v>14.115896991</v>
      </c>
      <c r="N104" s="66">
        <v>20.557383297000001</v>
      </c>
      <c r="O104" s="66">
        <v>22.568988368999999</v>
      </c>
      <c r="P104" s="66">
        <v>21.001453177999998</v>
      </c>
      <c r="Q104" s="66">
        <v>19.490124053999999</v>
      </c>
      <c r="R104" s="66">
        <v>18.563480708</v>
      </c>
      <c r="S104" s="66">
        <v>12.834975437000001</v>
      </c>
      <c r="T104" s="66">
        <v>24.947061682000001</v>
      </c>
      <c r="U104" s="66">
        <v>26.617683551999999</v>
      </c>
      <c r="V104" s="66">
        <v>23.650779393000001</v>
      </c>
      <c r="W104" s="66">
        <v>7.8571948620000001</v>
      </c>
      <c r="X104" s="66">
        <v>47.433455498000001</v>
      </c>
      <c r="Y104" s="66">
        <v>45.977646358999998</v>
      </c>
      <c r="Z104" s="66">
        <v>44.524381425000001</v>
      </c>
      <c r="AA104" s="66">
        <v>43.004837684999998</v>
      </c>
      <c r="AB104" s="66">
        <v>43.049123242999997</v>
      </c>
      <c r="AC104" s="66">
        <v>41.424600691000002</v>
      </c>
      <c r="AD104" s="65">
        <v>60.663433171999998</v>
      </c>
      <c r="AE104" s="65">
        <v>63.318632600999997</v>
      </c>
      <c r="AF104" s="65">
        <v>60.930437003999998</v>
      </c>
      <c r="AG104" s="65">
        <v>38.646353859000001</v>
      </c>
      <c r="AH104" s="65">
        <v>27.714830668000001</v>
      </c>
      <c r="AI104" s="65">
        <v>29.373586198999998</v>
      </c>
      <c r="AJ104" s="65">
        <v>32.989303493999998</v>
      </c>
      <c r="AK104" s="65">
        <v>34.146384240000003</v>
      </c>
      <c r="AL104" s="65">
        <v>30.707471549000001</v>
      </c>
      <c r="AM104" s="65">
        <v>29.227988731</v>
      </c>
      <c r="AN104" s="65">
        <v>30.685170394</v>
      </c>
      <c r="AO104" s="151">
        <v>35.522030819000001</v>
      </c>
      <c r="AP104" s="151">
        <v>47.721133727000002</v>
      </c>
      <c r="AQ104" s="151">
        <v>34.758412516</v>
      </c>
      <c r="AR104" s="151">
        <v>37.679446227</v>
      </c>
      <c r="AS104" s="151">
        <v>34.642153866999998</v>
      </c>
      <c r="AT104" s="151">
        <v>42.604993778000001</v>
      </c>
      <c r="AU104" s="151">
        <v>42.157355338000002</v>
      </c>
      <c r="AV104" s="151">
        <v>42.453041698</v>
      </c>
      <c r="AW104" s="151">
        <v>63.313999160000002</v>
      </c>
    </row>
    <row r="105" spans="1:49">
      <c r="A105" s="20"/>
      <c r="B105" s="255" t="s">
        <v>116</v>
      </c>
      <c r="C105" s="255"/>
      <c r="D105" s="8" t="s">
        <v>166</v>
      </c>
      <c r="E105" s="8" t="s">
        <v>167</v>
      </c>
      <c r="F105" s="65">
        <v>1566</v>
      </c>
      <c r="G105" s="65">
        <v>1458</v>
      </c>
      <c r="H105" s="66">
        <v>1187</v>
      </c>
      <c r="I105" s="66">
        <v>2966</v>
      </c>
      <c r="J105" s="66">
        <v>3062</v>
      </c>
      <c r="K105" s="66">
        <v>2996.2379867569998</v>
      </c>
      <c r="L105" s="66">
        <v>3286.8469696329998</v>
      </c>
      <c r="M105" s="66">
        <v>3363.0160169800001</v>
      </c>
      <c r="N105" s="66">
        <v>3487.9696400910002</v>
      </c>
      <c r="O105" s="66">
        <v>3682.8972495130001</v>
      </c>
      <c r="P105" s="66">
        <v>3378.0799057929999</v>
      </c>
      <c r="Q105" s="66">
        <v>3979.3078667489999</v>
      </c>
      <c r="R105" s="66">
        <v>6039.3612744419997</v>
      </c>
      <c r="S105" s="66">
        <v>6483.346701599</v>
      </c>
      <c r="T105" s="66">
        <v>9698.8427369429992</v>
      </c>
      <c r="U105" s="66">
        <v>10977.340474709001</v>
      </c>
      <c r="V105" s="66">
        <v>11615.731689445</v>
      </c>
      <c r="W105" s="66">
        <v>10569.35929708</v>
      </c>
      <c r="X105" s="66">
        <v>11144.467833868999</v>
      </c>
      <c r="Y105" s="66">
        <v>10437.252629884</v>
      </c>
      <c r="Z105" s="66">
        <v>10459.560202721999</v>
      </c>
      <c r="AA105" s="66">
        <v>12660.043191958999</v>
      </c>
      <c r="AB105" s="66">
        <v>12867.673102451001</v>
      </c>
      <c r="AC105" s="66">
        <v>12784.107103161999</v>
      </c>
      <c r="AD105" s="65">
        <v>14078.629107536</v>
      </c>
      <c r="AE105" s="65">
        <v>14030.614682509</v>
      </c>
      <c r="AF105" s="65">
        <v>15844.074093476</v>
      </c>
      <c r="AG105" s="65">
        <v>16460.926812779999</v>
      </c>
      <c r="AH105" s="65">
        <v>18024.997053856001</v>
      </c>
      <c r="AI105" s="65">
        <v>18022.455325750001</v>
      </c>
      <c r="AJ105" s="65">
        <v>17416.452360002</v>
      </c>
      <c r="AK105" s="65">
        <v>18375.03315046</v>
      </c>
      <c r="AL105" s="65">
        <v>17715.295212442001</v>
      </c>
      <c r="AM105" s="65">
        <v>15691.466675850001</v>
      </c>
      <c r="AN105" s="65">
        <v>15509.216475196999</v>
      </c>
      <c r="AO105" s="151">
        <v>14893.311578372</v>
      </c>
      <c r="AP105" s="151">
        <v>15176.683416534999</v>
      </c>
      <c r="AQ105" s="151">
        <v>13341.396213832</v>
      </c>
      <c r="AR105" s="151">
        <v>14199.890067594</v>
      </c>
      <c r="AS105" s="151">
        <v>14607.661213206</v>
      </c>
      <c r="AT105" s="151">
        <v>14692.704664467999</v>
      </c>
      <c r="AU105" s="151">
        <v>14659.127738775</v>
      </c>
      <c r="AV105" s="151">
        <v>14248.322354067999</v>
      </c>
      <c r="AW105" s="151">
        <v>12633.73483306</v>
      </c>
    </row>
    <row r="106" spans="1:49">
      <c r="A106" s="20"/>
      <c r="B106" s="255" t="s">
        <v>134</v>
      </c>
      <c r="C106" s="255"/>
      <c r="D106" s="8" t="s">
        <v>166</v>
      </c>
      <c r="E106" s="8" t="s">
        <v>167</v>
      </c>
      <c r="F106" s="65">
        <v>2205</v>
      </c>
      <c r="G106" s="65">
        <v>2292</v>
      </c>
      <c r="H106" s="66">
        <v>4337</v>
      </c>
      <c r="I106" s="66">
        <v>3121</v>
      </c>
      <c r="J106" s="66">
        <v>3529</v>
      </c>
      <c r="K106" s="66">
        <v>3649.4842995059998</v>
      </c>
      <c r="L106" s="66">
        <v>3754.8233379520002</v>
      </c>
      <c r="M106" s="66">
        <v>3812.5329469769999</v>
      </c>
      <c r="N106" s="66">
        <v>3820.1770084069999</v>
      </c>
      <c r="O106" s="66">
        <v>3812.1148081880001</v>
      </c>
      <c r="P106" s="66">
        <v>3949.0782931620001</v>
      </c>
      <c r="Q106" s="66">
        <v>3949.0757285220002</v>
      </c>
      <c r="R106" s="66">
        <v>4438.2584619319996</v>
      </c>
      <c r="S106" s="66">
        <v>4433.9550329040003</v>
      </c>
      <c r="T106" s="66">
        <v>4743.7926070539997</v>
      </c>
      <c r="U106" s="66">
        <v>5645.9230339200003</v>
      </c>
      <c r="V106" s="66">
        <v>6694.4496024600003</v>
      </c>
      <c r="W106" s="66">
        <v>6976.6293024819997</v>
      </c>
      <c r="X106" s="66">
        <v>6380.4130783379997</v>
      </c>
      <c r="Y106" s="66">
        <v>7595.9800657039996</v>
      </c>
      <c r="Z106" s="66">
        <v>7923.9014568209996</v>
      </c>
      <c r="AA106" s="66">
        <v>8367.8388589429997</v>
      </c>
      <c r="AB106" s="66">
        <v>7903.6557016739998</v>
      </c>
      <c r="AC106" s="66">
        <v>8284.6062150479993</v>
      </c>
      <c r="AD106" s="65">
        <v>9549.2118549709994</v>
      </c>
      <c r="AE106" s="65">
        <v>10090.231592425</v>
      </c>
      <c r="AF106" s="65">
        <v>9713.0513413429999</v>
      </c>
      <c r="AG106" s="65">
        <v>10630.081616883999</v>
      </c>
      <c r="AH106" s="65">
        <v>10626.968668215</v>
      </c>
      <c r="AI106" s="65">
        <v>9686.2573077750003</v>
      </c>
      <c r="AJ106" s="65">
        <v>9516.1283194820007</v>
      </c>
      <c r="AK106" s="65">
        <v>10741.403574743999</v>
      </c>
      <c r="AL106" s="65">
        <v>13223.459819325984</v>
      </c>
      <c r="AM106" s="65">
        <v>14405.068569528001</v>
      </c>
      <c r="AN106" s="65">
        <v>15932.891662345999</v>
      </c>
      <c r="AO106" s="151">
        <v>13994.754236174009</v>
      </c>
      <c r="AP106" s="151">
        <v>12579.499112853053</v>
      </c>
      <c r="AQ106" s="151">
        <v>13981.923188855</v>
      </c>
      <c r="AR106" s="151">
        <v>14375.510350261993</v>
      </c>
      <c r="AS106" s="151">
        <v>17757.047137452999</v>
      </c>
      <c r="AT106" s="151">
        <v>16820.169685219982</v>
      </c>
      <c r="AU106" s="151">
        <v>14203.559859244968</v>
      </c>
      <c r="AV106" s="151">
        <v>13558.181898942039</v>
      </c>
      <c r="AW106" s="151">
        <v>15160.545498062002</v>
      </c>
    </row>
    <row r="107" spans="1:49">
      <c r="A107" s="20"/>
      <c r="B107" s="255" t="s">
        <v>117</v>
      </c>
      <c r="C107" s="255"/>
      <c r="D107" s="8" t="s">
        <v>166</v>
      </c>
      <c r="E107" s="8" t="s">
        <v>167</v>
      </c>
      <c r="F107" s="65">
        <v>416</v>
      </c>
      <c r="G107" s="65">
        <v>436</v>
      </c>
      <c r="H107" s="66">
        <v>2655</v>
      </c>
      <c r="I107" s="66">
        <v>2614</v>
      </c>
      <c r="J107" s="66">
        <v>2634</v>
      </c>
      <c r="K107" s="66">
        <v>3938.765904843</v>
      </c>
      <c r="L107" s="66">
        <v>2425.1236351030002</v>
      </c>
      <c r="M107" s="66">
        <v>2478.0209197939998</v>
      </c>
      <c r="N107" s="66">
        <v>1222.8233652629999</v>
      </c>
      <c r="O107" s="66">
        <v>1180.8943417999999</v>
      </c>
      <c r="P107" s="66">
        <v>1253.829191974</v>
      </c>
      <c r="Q107" s="66">
        <v>1120.4711050010001</v>
      </c>
      <c r="R107" s="66">
        <v>983.01562022400003</v>
      </c>
      <c r="S107" s="66">
        <v>949.06698092600004</v>
      </c>
      <c r="T107" s="66">
        <v>1200.558884996</v>
      </c>
      <c r="U107" s="66">
        <v>1200.2422873769999</v>
      </c>
      <c r="V107" s="66">
        <v>1208.507178994</v>
      </c>
      <c r="W107" s="66">
        <v>1252.0132534540001</v>
      </c>
      <c r="X107" s="66">
        <v>1542.3691910279999</v>
      </c>
      <c r="Y107" s="66">
        <v>1609.802337696</v>
      </c>
      <c r="Z107" s="66">
        <v>1682.8168976269999</v>
      </c>
      <c r="AA107" s="66">
        <v>1689.6316162359999</v>
      </c>
      <c r="AB107" s="66">
        <v>1658.393820045</v>
      </c>
      <c r="AC107" s="66">
        <v>2109.0472004449998</v>
      </c>
      <c r="AD107" s="65">
        <v>2350.0291641160002</v>
      </c>
      <c r="AE107" s="65">
        <v>2877.8013157139999</v>
      </c>
      <c r="AF107" s="65">
        <v>2712.3856722589999</v>
      </c>
      <c r="AG107" s="65">
        <v>2701.860728185</v>
      </c>
      <c r="AH107" s="65">
        <v>2641.5008753789998</v>
      </c>
      <c r="AI107" s="65">
        <v>2633.329778152</v>
      </c>
      <c r="AJ107" s="65">
        <v>2503.9185165220001</v>
      </c>
      <c r="AK107" s="65">
        <v>2617.0278266119999</v>
      </c>
      <c r="AL107" s="65">
        <v>2629.570667342</v>
      </c>
      <c r="AM107" s="65">
        <v>2671.868673552</v>
      </c>
      <c r="AN107" s="65">
        <v>2710.5333095350002</v>
      </c>
      <c r="AO107" s="151">
        <v>2697.90832976</v>
      </c>
      <c r="AP107" s="151">
        <v>2769.524567384</v>
      </c>
      <c r="AQ107" s="151">
        <v>3126.3190417770002</v>
      </c>
      <c r="AR107" s="151">
        <v>3233.3757145019999</v>
      </c>
      <c r="AS107" s="151">
        <v>3393.8355016599999</v>
      </c>
      <c r="AT107" s="151">
        <v>4160.5868174200004</v>
      </c>
      <c r="AU107" s="151">
        <v>3886.9534791619999</v>
      </c>
      <c r="AV107" s="151">
        <v>4072.2344082519999</v>
      </c>
      <c r="AW107" s="151">
        <v>4340.9483131269999</v>
      </c>
    </row>
    <row r="108" spans="1:49">
      <c r="A108" s="20"/>
      <c r="B108" s="255" t="s">
        <v>118</v>
      </c>
      <c r="C108" s="255"/>
      <c r="D108" s="8" t="s">
        <v>166</v>
      </c>
      <c r="E108" s="8" t="s">
        <v>167</v>
      </c>
      <c r="F108" s="65">
        <v>65</v>
      </c>
      <c r="G108" s="65">
        <v>79</v>
      </c>
      <c r="H108" s="66">
        <v>444</v>
      </c>
      <c r="I108" s="66">
        <v>319</v>
      </c>
      <c r="J108" s="66">
        <v>303</v>
      </c>
      <c r="K108" s="66">
        <v>342.524130861</v>
      </c>
      <c r="L108" s="66">
        <v>337.79545071199999</v>
      </c>
      <c r="M108" s="66">
        <v>404.56962253799998</v>
      </c>
      <c r="N108" s="66">
        <v>418.854045267</v>
      </c>
      <c r="O108" s="66">
        <v>671.07853677900005</v>
      </c>
      <c r="P108" s="66">
        <v>933.22849300099995</v>
      </c>
      <c r="Q108" s="66">
        <v>927.28584744499994</v>
      </c>
      <c r="R108" s="66">
        <v>1095.364190581</v>
      </c>
      <c r="S108" s="66">
        <v>1566.3309347029999</v>
      </c>
      <c r="T108" s="66">
        <v>1631.5294476399999</v>
      </c>
      <c r="U108" s="66">
        <v>1646.4970474209999</v>
      </c>
      <c r="V108" s="66">
        <v>1572.389099339</v>
      </c>
      <c r="W108" s="66">
        <v>1593.557479797</v>
      </c>
      <c r="X108" s="66">
        <v>1731.8943226490001</v>
      </c>
      <c r="Y108" s="66">
        <v>1602.6120275620001</v>
      </c>
      <c r="Z108" s="66">
        <v>1946.6162258750001</v>
      </c>
      <c r="AA108" s="66">
        <v>1854.828820041</v>
      </c>
      <c r="AB108" s="66">
        <v>1761.7543869420001</v>
      </c>
      <c r="AC108" s="66">
        <v>1750.3224400030001</v>
      </c>
      <c r="AD108" s="65">
        <v>1726.3494056449999</v>
      </c>
      <c r="AE108" s="65">
        <v>1640.3858021020001</v>
      </c>
      <c r="AF108" s="65">
        <v>1642.104617386</v>
      </c>
      <c r="AG108" s="65">
        <v>1591.806976482</v>
      </c>
      <c r="AH108" s="65">
        <v>1480.8667295820001</v>
      </c>
      <c r="AI108" s="65">
        <v>1437.8147617659999</v>
      </c>
      <c r="AJ108" s="65">
        <v>1162.256167714</v>
      </c>
      <c r="AK108" s="65">
        <v>1127.6995557150001</v>
      </c>
      <c r="AL108" s="65">
        <v>1121.433134809</v>
      </c>
      <c r="AM108" s="65">
        <v>1102.0600254609999</v>
      </c>
      <c r="AN108" s="65">
        <v>1282.0741215979999</v>
      </c>
      <c r="AO108" s="151">
        <v>1319.9322824139999</v>
      </c>
      <c r="AP108" s="151">
        <v>1267.7696879580001</v>
      </c>
      <c r="AQ108" s="151">
        <v>1316.4542733420001</v>
      </c>
      <c r="AR108" s="151">
        <v>1480.0557111160001</v>
      </c>
      <c r="AS108" s="151">
        <v>1508.5734190349999</v>
      </c>
      <c r="AT108" s="151">
        <v>1510.2016412139999</v>
      </c>
      <c r="AU108" s="151">
        <v>1549.7580517690001</v>
      </c>
      <c r="AV108" s="151">
        <v>1522.947556608</v>
      </c>
      <c r="AW108" s="151">
        <v>1542.807496935</v>
      </c>
    </row>
    <row r="109" spans="1:49">
      <c r="A109" s="20"/>
      <c r="B109" s="255" t="s">
        <v>119</v>
      </c>
      <c r="C109" s="255"/>
      <c r="D109" s="8" t="s">
        <v>166</v>
      </c>
      <c r="E109" s="8" t="s">
        <v>167</v>
      </c>
      <c r="F109" s="65">
        <v>229</v>
      </c>
      <c r="G109" s="65">
        <v>187</v>
      </c>
      <c r="H109" s="66">
        <v>123</v>
      </c>
      <c r="I109" s="66">
        <v>133</v>
      </c>
      <c r="J109" s="66">
        <v>155</v>
      </c>
      <c r="K109" s="66">
        <v>164.94730724199999</v>
      </c>
      <c r="L109" s="66">
        <v>157.07957156800001</v>
      </c>
      <c r="M109" s="66">
        <v>201.569380459</v>
      </c>
      <c r="N109" s="66">
        <v>195.09616186700001</v>
      </c>
      <c r="O109" s="66">
        <v>335.74874347799999</v>
      </c>
      <c r="P109" s="66">
        <v>376.01747532399997</v>
      </c>
      <c r="Q109" s="66">
        <v>405.12817263900001</v>
      </c>
      <c r="R109" s="66">
        <v>492.08380986899999</v>
      </c>
      <c r="S109" s="66">
        <v>473.11589885400002</v>
      </c>
      <c r="T109" s="66">
        <v>489.04517534299998</v>
      </c>
      <c r="U109" s="66">
        <v>47.929990861999997</v>
      </c>
      <c r="V109" s="66">
        <v>44.615278685</v>
      </c>
      <c r="W109" s="66">
        <v>43.319697927</v>
      </c>
      <c r="X109" s="66">
        <v>43.910270066999999</v>
      </c>
      <c r="Y109" s="66">
        <v>404.06894913500003</v>
      </c>
      <c r="Z109" s="66">
        <v>271.62068728700001</v>
      </c>
      <c r="AA109" s="66">
        <v>271.44653458200003</v>
      </c>
      <c r="AB109" s="66">
        <v>171.18598026800001</v>
      </c>
      <c r="AC109" s="66">
        <v>278.92364647199997</v>
      </c>
      <c r="AD109" s="65">
        <v>304.486025342</v>
      </c>
      <c r="AE109" s="65">
        <v>293.18388729499998</v>
      </c>
      <c r="AF109" s="65">
        <v>386.90114627999998</v>
      </c>
      <c r="AG109" s="65">
        <v>366.66418872600002</v>
      </c>
      <c r="AH109" s="65">
        <v>354.99010391399997</v>
      </c>
      <c r="AI109" s="65">
        <v>334.13245935700002</v>
      </c>
      <c r="AJ109" s="65">
        <v>369.05351292199998</v>
      </c>
      <c r="AK109" s="65">
        <v>365.41827927399999</v>
      </c>
      <c r="AL109" s="65">
        <v>588.96222243</v>
      </c>
      <c r="AM109" s="65">
        <v>593.07355460400004</v>
      </c>
      <c r="AN109" s="65">
        <v>616.18393830800005</v>
      </c>
      <c r="AO109" s="151">
        <v>654.91927616400005</v>
      </c>
      <c r="AP109" s="151">
        <v>3223.4090123450001</v>
      </c>
      <c r="AQ109" s="151">
        <v>4418.2044463330003</v>
      </c>
      <c r="AR109" s="151">
        <v>4970.4020880509997</v>
      </c>
      <c r="AS109" s="151">
        <v>6253.5384594999996</v>
      </c>
      <c r="AT109" s="151">
        <v>7413.68436397</v>
      </c>
      <c r="AU109" s="151">
        <v>8248.3804549510005</v>
      </c>
      <c r="AV109" s="151">
        <v>7959.8510993669997</v>
      </c>
      <c r="AW109" s="151">
        <v>7697.0990183780004</v>
      </c>
    </row>
    <row r="110" spans="1:49">
      <c r="A110" s="20"/>
      <c r="B110" s="255" t="s">
        <v>120</v>
      </c>
      <c r="C110" s="255"/>
      <c r="D110" s="8" t="s">
        <v>166</v>
      </c>
      <c r="E110" s="8" t="s">
        <v>167</v>
      </c>
      <c r="F110" s="51" t="s">
        <v>197</v>
      </c>
      <c r="G110" s="51" t="s">
        <v>197</v>
      </c>
      <c r="H110" s="66">
        <v>4485</v>
      </c>
      <c r="I110" s="66">
        <v>5070</v>
      </c>
      <c r="J110" s="66">
        <v>5238</v>
      </c>
      <c r="K110" s="66">
        <v>5392.5389259399999</v>
      </c>
      <c r="L110" s="66">
        <v>5828.2333759559997</v>
      </c>
      <c r="M110" s="66">
        <v>6568.2273100660004</v>
      </c>
      <c r="N110" s="66">
        <v>7038.0896757139999</v>
      </c>
      <c r="O110" s="66">
        <v>7148.0095730809999</v>
      </c>
      <c r="P110" s="66">
        <v>7299.0848245429997</v>
      </c>
      <c r="Q110" s="66">
        <v>6736.4198626220004</v>
      </c>
      <c r="R110" s="66">
        <v>7219.4023687170002</v>
      </c>
      <c r="S110" s="66">
        <v>6930.3699445310003</v>
      </c>
      <c r="T110" s="66">
        <v>7349.5032311450004</v>
      </c>
      <c r="U110" s="66">
        <v>7590.0083996109997</v>
      </c>
      <c r="V110" s="66">
        <v>8310.1028328049997</v>
      </c>
      <c r="W110" s="66">
        <v>7416.1599154739997</v>
      </c>
      <c r="X110" s="66">
        <v>7319.1014575549998</v>
      </c>
      <c r="Y110" s="66">
        <v>7544.0088269790003</v>
      </c>
      <c r="Z110" s="66">
        <v>8049.732116487</v>
      </c>
      <c r="AA110" s="66">
        <v>7088.2725914829998</v>
      </c>
      <c r="AB110" s="66">
        <v>6552.8108699650002</v>
      </c>
      <c r="AC110" s="66">
        <v>7137.0449592020004</v>
      </c>
      <c r="AD110" s="65">
        <v>7430.8345854879999</v>
      </c>
      <c r="AE110" s="65">
        <v>7384.3063015939997</v>
      </c>
      <c r="AF110" s="65">
        <v>7071.4862515750001</v>
      </c>
      <c r="AG110" s="65">
        <v>6278.0276829799996</v>
      </c>
      <c r="AH110" s="65">
        <v>6045.1566266489999</v>
      </c>
      <c r="AI110" s="65">
        <v>5518.5302525950001</v>
      </c>
      <c r="AJ110" s="65">
        <v>6094.3906973579997</v>
      </c>
      <c r="AK110" s="65">
        <v>5705.4112533670004</v>
      </c>
      <c r="AL110" s="65">
        <v>5712.2715757460001</v>
      </c>
      <c r="AM110" s="65">
        <v>5438.7901042109997</v>
      </c>
      <c r="AN110" s="65">
        <v>7573.1073994850003</v>
      </c>
      <c r="AO110" s="151">
        <v>7728.9870365229999</v>
      </c>
      <c r="AP110" s="151">
        <v>6855.5296946059998</v>
      </c>
      <c r="AQ110" s="151">
        <v>8034.5405646999998</v>
      </c>
      <c r="AR110" s="151">
        <v>9354.0010377369999</v>
      </c>
      <c r="AS110" s="151">
        <v>9578.0176740879997</v>
      </c>
      <c r="AT110" s="151">
        <v>10998.001355757</v>
      </c>
      <c r="AU110" s="151">
        <v>9602.337347834</v>
      </c>
      <c r="AV110" s="151">
        <v>12474.768818342</v>
      </c>
      <c r="AW110" s="151">
        <v>13581.497933553999</v>
      </c>
    </row>
    <row r="111" spans="1:49">
      <c r="A111" s="20"/>
      <c r="B111" s="255" t="s">
        <v>121</v>
      </c>
      <c r="C111" s="255"/>
      <c r="D111" s="8" t="s">
        <v>166</v>
      </c>
      <c r="E111" s="8" t="s">
        <v>167</v>
      </c>
      <c r="F111" s="65">
        <v>39612</v>
      </c>
      <c r="G111" s="65">
        <v>39286</v>
      </c>
      <c r="H111" s="66">
        <v>19957</v>
      </c>
      <c r="I111" s="66">
        <v>17379</v>
      </c>
      <c r="J111" s="66">
        <v>18690</v>
      </c>
      <c r="K111" s="66">
        <v>19100.864617898998</v>
      </c>
      <c r="L111" s="66">
        <v>20314.095425153999</v>
      </c>
      <c r="M111" s="66">
        <v>21002.108577620002</v>
      </c>
      <c r="N111" s="66">
        <v>21942.62572077</v>
      </c>
      <c r="O111" s="66">
        <v>22880.506767383002</v>
      </c>
      <c r="P111" s="66">
        <v>25029.860156958999</v>
      </c>
      <c r="Q111" s="66">
        <v>25130.845590853001</v>
      </c>
      <c r="R111" s="66">
        <v>27506.308896675</v>
      </c>
      <c r="S111" s="66">
        <v>28630.982452633001</v>
      </c>
      <c r="T111" s="66">
        <v>30403.092853894999</v>
      </c>
      <c r="U111" s="66">
        <v>33032.590591599997</v>
      </c>
      <c r="V111" s="66">
        <v>35876.766362871997</v>
      </c>
      <c r="W111" s="66">
        <v>37742.257045266</v>
      </c>
      <c r="X111" s="66">
        <v>40269.852947621999</v>
      </c>
      <c r="Y111" s="66">
        <v>43141.727346339998</v>
      </c>
      <c r="Z111" s="66">
        <v>46635.591358589001</v>
      </c>
      <c r="AA111" s="66">
        <v>48080.396855906998</v>
      </c>
      <c r="AB111" s="66">
        <v>50055.540093983996</v>
      </c>
      <c r="AC111" s="66">
        <v>51959.017910025999</v>
      </c>
      <c r="AD111" s="65">
        <v>53392.175580169001</v>
      </c>
      <c r="AE111" s="65">
        <v>54378.105064146002</v>
      </c>
      <c r="AF111" s="65">
        <v>54791.750325398003</v>
      </c>
      <c r="AG111" s="65">
        <v>56328.861100255999</v>
      </c>
      <c r="AH111" s="65">
        <v>58546.342082648</v>
      </c>
      <c r="AI111" s="65">
        <v>60152.652391533004</v>
      </c>
      <c r="AJ111" s="65">
        <v>62923.394816410997</v>
      </c>
      <c r="AK111" s="65">
        <v>65217.667912579003</v>
      </c>
      <c r="AL111" s="65">
        <v>66658.047733981002</v>
      </c>
      <c r="AM111" s="65">
        <v>69530.774511608994</v>
      </c>
      <c r="AN111" s="65">
        <v>71755.986138987006</v>
      </c>
      <c r="AO111" s="151">
        <v>74512.907351974005</v>
      </c>
      <c r="AP111" s="151">
        <v>77085.384919479999</v>
      </c>
      <c r="AQ111" s="151">
        <v>79159.689979458999</v>
      </c>
      <c r="AR111" s="151">
        <v>82127.355120844004</v>
      </c>
      <c r="AS111" s="151">
        <v>85838.778565945002</v>
      </c>
      <c r="AT111" s="151">
        <v>89275.302082651993</v>
      </c>
      <c r="AU111" s="151">
        <v>93545.259837724007</v>
      </c>
      <c r="AV111" s="151">
        <v>96684.011890256996</v>
      </c>
      <c r="AW111" s="151">
        <v>97857.403224862006</v>
      </c>
    </row>
    <row r="112" spans="1:49">
      <c r="A112" s="20"/>
      <c r="B112" s="255" t="s">
        <v>122</v>
      </c>
      <c r="C112" s="255"/>
      <c r="D112" s="8" t="s">
        <v>166</v>
      </c>
      <c r="E112" s="8" t="s">
        <v>167</v>
      </c>
      <c r="F112" s="51" t="s">
        <v>197</v>
      </c>
      <c r="G112" s="51" t="s">
        <v>197</v>
      </c>
      <c r="H112" s="66">
        <v>889</v>
      </c>
      <c r="I112" s="66">
        <v>1109</v>
      </c>
      <c r="J112" s="66">
        <v>1215</v>
      </c>
      <c r="K112" s="66">
        <v>1190.712819204</v>
      </c>
      <c r="L112" s="66">
        <v>1533.431270006</v>
      </c>
      <c r="M112" s="66">
        <v>998.94581425199999</v>
      </c>
      <c r="N112" s="66">
        <v>811.57830952999996</v>
      </c>
      <c r="O112" s="66">
        <v>680.51509615999998</v>
      </c>
      <c r="P112" s="66">
        <v>656.20472671599998</v>
      </c>
      <c r="Q112" s="66">
        <v>520.16187131599997</v>
      </c>
      <c r="R112" s="66">
        <v>1986.6145364450001</v>
      </c>
      <c r="S112" s="66">
        <v>505.98891005600001</v>
      </c>
      <c r="T112" s="66">
        <v>556.22368200100004</v>
      </c>
      <c r="U112" s="66">
        <v>513.24369945000001</v>
      </c>
      <c r="V112" s="66">
        <v>516.84400163700002</v>
      </c>
      <c r="W112" s="66">
        <v>618.02967526099997</v>
      </c>
      <c r="X112" s="66">
        <v>1086.670011809</v>
      </c>
      <c r="Y112" s="66">
        <v>1134.788213131</v>
      </c>
      <c r="Z112" s="66">
        <v>1481.0946637899999</v>
      </c>
      <c r="AA112" s="66">
        <v>1209.6976520600001</v>
      </c>
      <c r="AB112" s="66">
        <v>1136.668426856</v>
      </c>
      <c r="AC112" s="66">
        <v>1148.1243401050001</v>
      </c>
      <c r="AD112" s="65">
        <v>1445.748603986</v>
      </c>
      <c r="AE112" s="65">
        <v>1502.5017426449999</v>
      </c>
      <c r="AF112" s="65">
        <v>1331.4283411930001</v>
      </c>
      <c r="AG112" s="65">
        <v>1320.9004700420001</v>
      </c>
      <c r="AH112" s="65">
        <v>1246.6095850679999</v>
      </c>
      <c r="AI112" s="65">
        <v>1070.180914217</v>
      </c>
      <c r="AJ112" s="65">
        <v>963.84420080999996</v>
      </c>
      <c r="AK112" s="65">
        <v>971.25332652199995</v>
      </c>
      <c r="AL112" s="65">
        <v>636.88683940600004</v>
      </c>
      <c r="AM112" s="65">
        <v>603.06409042400003</v>
      </c>
      <c r="AN112" s="65">
        <v>578.21655108300001</v>
      </c>
      <c r="AO112" s="151">
        <v>592.38588526000001</v>
      </c>
      <c r="AP112" s="151">
        <v>644.16426242700004</v>
      </c>
      <c r="AQ112" s="151">
        <v>975.62617535799995</v>
      </c>
      <c r="AR112" s="151">
        <v>1024.857773403</v>
      </c>
      <c r="AS112" s="151">
        <v>1006.521411899</v>
      </c>
      <c r="AT112" s="151">
        <v>1088.9410886210001</v>
      </c>
      <c r="AU112" s="151">
        <v>1068.678438877</v>
      </c>
      <c r="AV112" s="151">
        <v>1102.826465091</v>
      </c>
      <c r="AW112" s="151">
        <v>1159.6216376509999</v>
      </c>
    </row>
    <row r="113" spans="1:49">
      <c r="A113" s="20"/>
      <c r="B113" s="255" t="s">
        <v>123</v>
      </c>
      <c r="C113" s="255"/>
      <c r="D113" s="8" t="s">
        <v>166</v>
      </c>
      <c r="E113" s="8" t="s">
        <v>167</v>
      </c>
      <c r="F113" s="51" t="s">
        <v>197</v>
      </c>
      <c r="G113" s="51" t="s">
        <v>197</v>
      </c>
      <c r="H113" s="66">
        <v>213</v>
      </c>
      <c r="I113" s="66">
        <v>34</v>
      </c>
      <c r="J113" s="66">
        <v>32</v>
      </c>
      <c r="K113" s="66">
        <v>34.264054301000002</v>
      </c>
      <c r="L113" s="66">
        <v>31.691825638000001</v>
      </c>
      <c r="M113" s="66">
        <v>29.132397183999998</v>
      </c>
      <c r="N113" s="66">
        <v>14.446608184</v>
      </c>
      <c r="O113" s="66">
        <v>9.4543164839999996</v>
      </c>
      <c r="P113" s="66">
        <v>7.9637549229999998</v>
      </c>
      <c r="Q113" s="66">
        <v>15.404961263000001</v>
      </c>
      <c r="R113" s="66">
        <v>5.8379699980000002</v>
      </c>
      <c r="S113" s="66">
        <v>4.9772221710000002</v>
      </c>
      <c r="T113" s="66">
        <v>56.622466005</v>
      </c>
      <c r="U113" s="66">
        <v>53.236078435000003</v>
      </c>
      <c r="V113" s="66">
        <v>52.711265505999997</v>
      </c>
      <c r="W113" s="66">
        <v>54.539896814999999</v>
      </c>
      <c r="X113" s="66">
        <v>52.613976131999998</v>
      </c>
      <c r="Y113" s="66">
        <v>47.347558198999998</v>
      </c>
      <c r="Z113" s="66">
        <v>97.615805417000004</v>
      </c>
      <c r="AA113" s="66">
        <v>116.81342952200001</v>
      </c>
      <c r="AB113" s="66">
        <v>121.84721243200001</v>
      </c>
      <c r="AC113" s="66">
        <v>117.682821479</v>
      </c>
      <c r="AD113" s="65">
        <v>37.379545755000002</v>
      </c>
      <c r="AE113" s="65">
        <v>36.594998588999999</v>
      </c>
      <c r="AF113" s="65">
        <v>33.689594100999997</v>
      </c>
      <c r="AG113" s="65">
        <v>27.335490760999999</v>
      </c>
      <c r="AH113" s="65">
        <v>26.140082126999999</v>
      </c>
      <c r="AI113" s="65">
        <v>22.221151371000001</v>
      </c>
      <c r="AJ113" s="65">
        <v>25.796546986999999</v>
      </c>
      <c r="AK113" s="65">
        <v>21.710955585000001</v>
      </c>
      <c r="AL113" s="65">
        <v>26.893306593999998</v>
      </c>
      <c r="AM113" s="65">
        <v>31.760137866000001</v>
      </c>
      <c r="AN113" s="65">
        <v>33.995003623999999</v>
      </c>
      <c r="AO113" s="151">
        <v>30.663600673000001</v>
      </c>
      <c r="AP113" s="151">
        <v>31.115480798</v>
      </c>
      <c r="AQ113" s="151">
        <v>24.748046080000002</v>
      </c>
      <c r="AR113" s="151">
        <v>37.971759306999999</v>
      </c>
      <c r="AS113" s="151">
        <v>132.315540833</v>
      </c>
      <c r="AT113" s="151">
        <v>130.99706944799999</v>
      </c>
      <c r="AU113" s="151">
        <v>135.17450151700001</v>
      </c>
      <c r="AV113" s="151">
        <v>105.87674080799999</v>
      </c>
      <c r="AW113" s="151">
        <v>111.493800812</v>
      </c>
    </row>
    <row r="114" spans="1:49" ht="21.5" customHeight="1">
      <c r="A114" s="20"/>
      <c r="B114" s="257" t="s">
        <v>124</v>
      </c>
      <c r="C114" s="257"/>
      <c r="D114" s="8" t="s">
        <v>166</v>
      </c>
      <c r="E114" s="8" t="s">
        <v>167</v>
      </c>
      <c r="F114" s="51" t="s">
        <v>197</v>
      </c>
      <c r="G114" s="51" t="s">
        <v>197</v>
      </c>
      <c r="H114" s="51" t="s">
        <v>197</v>
      </c>
      <c r="I114" s="51" t="s">
        <v>197</v>
      </c>
      <c r="J114" s="51" t="s">
        <v>197</v>
      </c>
      <c r="K114" s="66">
        <v>0.15585556</v>
      </c>
      <c r="L114" s="66">
        <v>0.14318889400000001</v>
      </c>
      <c r="M114" s="66">
        <v>0.228000017</v>
      </c>
      <c r="N114" s="66">
        <v>0.21263288699999999</v>
      </c>
      <c r="O114" s="66">
        <v>0.202209588</v>
      </c>
      <c r="P114" s="66">
        <v>0.19130746100000001</v>
      </c>
      <c r="Q114" s="66">
        <v>0.17990435499999999</v>
      </c>
      <c r="R114" s="66">
        <v>0.167977087</v>
      </c>
      <c r="S114" s="66">
        <v>0.15550139599999999</v>
      </c>
      <c r="T114" s="66">
        <v>1.1083249070000001</v>
      </c>
      <c r="U114" s="66">
        <v>1.058960728</v>
      </c>
      <c r="V114" s="66">
        <v>1.008917144</v>
      </c>
      <c r="W114" s="66">
        <v>1.444267454</v>
      </c>
      <c r="X114" s="66">
        <v>1.3249637219999999</v>
      </c>
      <c r="Y114" s="66">
        <v>1.156947145</v>
      </c>
      <c r="Z114" s="66">
        <v>0.998935507</v>
      </c>
      <c r="AA114" s="66">
        <v>0.880100196</v>
      </c>
      <c r="AB114" s="66">
        <v>0.75029945300000001</v>
      </c>
      <c r="AC114" s="66">
        <v>0.68979801699999999</v>
      </c>
      <c r="AD114" s="65">
        <v>2.1782270499999998</v>
      </c>
      <c r="AE114" s="65">
        <v>2.0607507350000001</v>
      </c>
      <c r="AF114" s="65">
        <v>1.940684098</v>
      </c>
      <c r="AG114" s="65">
        <v>8.4909756230000006</v>
      </c>
      <c r="AH114" s="65">
        <v>45.377069916000004</v>
      </c>
      <c r="AI114" s="65">
        <v>45.280740401999999</v>
      </c>
      <c r="AJ114" s="65">
        <v>41.250058596000002</v>
      </c>
      <c r="AK114" s="65">
        <v>42.623580392999997</v>
      </c>
      <c r="AL114" s="65">
        <v>42.456067175000001</v>
      </c>
      <c r="AM114" s="65">
        <v>40.908364527000003</v>
      </c>
      <c r="AN114" s="65">
        <v>33.890995793000002</v>
      </c>
      <c r="AO114" s="151">
        <v>33.728912893</v>
      </c>
      <c r="AP114" s="151">
        <v>92.167766842000006</v>
      </c>
      <c r="AQ114" s="151">
        <v>105.983414869</v>
      </c>
      <c r="AR114" s="151">
        <v>68.827839802</v>
      </c>
      <c r="AS114" s="151">
        <v>46.904704525</v>
      </c>
      <c r="AT114" s="151">
        <v>42.131883135999999</v>
      </c>
      <c r="AU114" s="151">
        <v>14.96196016</v>
      </c>
      <c r="AV114" s="151">
        <v>8.5884136640000008</v>
      </c>
      <c r="AW114" s="151">
        <v>2.5100097300000002</v>
      </c>
    </row>
    <row r="115" spans="1:49">
      <c r="A115" s="20"/>
      <c r="B115" s="255" t="s">
        <v>125</v>
      </c>
      <c r="C115" s="255"/>
      <c r="D115" s="8" t="s">
        <v>166</v>
      </c>
      <c r="E115" s="8" t="s">
        <v>167</v>
      </c>
      <c r="F115" s="65">
        <v>143</v>
      </c>
      <c r="G115" s="65">
        <v>171</v>
      </c>
      <c r="H115" s="66">
        <v>194</v>
      </c>
      <c r="I115" s="66">
        <v>274</v>
      </c>
      <c r="J115" s="66">
        <v>264</v>
      </c>
      <c r="K115" s="66">
        <v>261.48169972599999</v>
      </c>
      <c r="L115" s="66">
        <v>270.50813709800002</v>
      </c>
      <c r="M115" s="66">
        <v>276.14534113899998</v>
      </c>
      <c r="N115" s="66">
        <v>304.80727600799997</v>
      </c>
      <c r="O115" s="66">
        <v>323.05171324299999</v>
      </c>
      <c r="P115" s="66">
        <v>329.29747457899998</v>
      </c>
      <c r="Q115" s="66">
        <v>380.07855367100001</v>
      </c>
      <c r="R115" s="66">
        <v>389.303802362</v>
      </c>
      <c r="S115" s="66">
        <v>491.18599647299999</v>
      </c>
      <c r="T115" s="66">
        <v>487.757607253</v>
      </c>
      <c r="U115" s="66">
        <v>666.16300804000002</v>
      </c>
      <c r="V115" s="66">
        <v>692.00462905899997</v>
      </c>
      <c r="W115" s="66">
        <v>723.97456105499998</v>
      </c>
      <c r="X115" s="66">
        <v>744.28792653699998</v>
      </c>
      <c r="Y115" s="66">
        <v>766.59135846200002</v>
      </c>
      <c r="Z115" s="66">
        <v>797.22291598000004</v>
      </c>
      <c r="AA115" s="66">
        <v>798.16066771500005</v>
      </c>
      <c r="AB115" s="66">
        <v>881.20168887399996</v>
      </c>
      <c r="AC115" s="66">
        <v>865.96288709099997</v>
      </c>
      <c r="AD115" s="65">
        <v>835.82663194099996</v>
      </c>
      <c r="AE115" s="65">
        <v>766.12239020100003</v>
      </c>
      <c r="AF115" s="65">
        <v>779.717064456</v>
      </c>
      <c r="AG115" s="65">
        <v>774.203623806</v>
      </c>
      <c r="AH115" s="65">
        <v>837.08234250700002</v>
      </c>
      <c r="AI115" s="65">
        <v>830.665356965</v>
      </c>
      <c r="AJ115" s="65">
        <v>806.93914855200001</v>
      </c>
      <c r="AK115" s="65">
        <v>830.43976758400004</v>
      </c>
      <c r="AL115" s="65">
        <v>877.76410207100002</v>
      </c>
      <c r="AM115" s="65">
        <v>902.66885590499999</v>
      </c>
      <c r="AN115" s="65">
        <v>897.26306435599997</v>
      </c>
      <c r="AO115" s="151">
        <v>879.03092043300001</v>
      </c>
      <c r="AP115" s="151">
        <v>920.56780770600005</v>
      </c>
      <c r="AQ115" s="151">
        <v>1002.949059672</v>
      </c>
      <c r="AR115" s="151">
        <v>1025.3174031010001</v>
      </c>
      <c r="AS115" s="151">
        <v>1058.2677858760001</v>
      </c>
      <c r="AT115" s="151">
        <v>1129.0005668670001</v>
      </c>
      <c r="AU115" s="151">
        <v>1070.512337351</v>
      </c>
      <c r="AV115" s="151">
        <v>1029.82981986</v>
      </c>
      <c r="AW115" s="151">
        <v>1024.330349612</v>
      </c>
    </row>
    <row r="116" spans="1:49">
      <c r="A116" s="20"/>
      <c r="B116" s="255" t="s">
        <v>126</v>
      </c>
      <c r="C116" s="255"/>
      <c r="D116" s="8" t="s">
        <v>166</v>
      </c>
      <c r="E116" s="8" t="s">
        <v>167</v>
      </c>
      <c r="F116" s="65">
        <v>106</v>
      </c>
      <c r="G116" s="65">
        <v>111</v>
      </c>
      <c r="H116" s="66">
        <v>121</v>
      </c>
      <c r="I116" s="66">
        <v>198</v>
      </c>
      <c r="J116" s="66">
        <v>223</v>
      </c>
      <c r="K116" s="66">
        <v>264.39967028799998</v>
      </c>
      <c r="L116" s="66">
        <v>319.11262424500001</v>
      </c>
      <c r="M116" s="66">
        <v>340.10944511600002</v>
      </c>
      <c r="N116" s="66">
        <v>346.92412301100001</v>
      </c>
      <c r="O116" s="66">
        <v>340.83619750700001</v>
      </c>
      <c r="P116" s="66">
        <v>342.666998487</v>
      </c>
      <c r="Q116" s="66">
        <v>322.71500029399999</v>
      </c>
      <c r="R116" s="66">
        <v>314.77821295699999</v>
      </c>
      <c r="S116" s="66">
        <v>317.310022291</v>
      </c>
      <c r="T116" s="66">
        <v>324.71693301300002</v>
      </c>
      <c r="U116" s="66">
        <v>351.73951071300002</v>
      </c>
      <c r="V116" s="66">
        <v>372.42812682800002</v>
      </c>
      <c r="W116" s="66">
        <v>406.54095066799999</v>
      </c>
      <c r="X116" s="66">
        <v>366.38870415999997</v>
      </c>
      <c r="Y116" s="66">
        <v>400.60594104299997</v>
      </c>
      <c r="Z116" s="66">
        <v>439.532978324</v>
      </c>
      <c r="AA116" s="66">
        <v>441.63050457200001</v>
      </c>
      <c r="AB116" s="66">
        <v>448.12731986300003</v>
      </c>
      <c r="AC116" s="66">
        <v>603.25051317500004</v>
      </c>
      <c r="AD116" s="65">
        <v>620.68146057299998</v>
      </c>
      <c r="AE116" s="65">
        <v>556.25674804699997</v>
      </c>
      <c r="AF116" s="65">
        <v>555.81161737800005</v>
      </c>
      <c r="AG116" s="65">
        <v>566.77373359000001</v>
      </c>
      <c r="AH116" s="65">
        <v>606.88525864899998</v>
      </c>
      <c r="AI116" s="65">
        <v>617.207762054</v>
      </c>
      <c r="AJ116" s="65">
        <v>613.33015544499995</v>
      </c>
      <c r="AK116" s="65">
        <v>626.27853736500003</v>
      </c>
      <c r="AL116" s="65">
        <v>640.78197576499997</v>
      </c>
      <c r="AM116" s="65">
        <v>684.531446082</v>
      </c>
      <c r="AN116" s="65">
        <v>721.65656020100005</v>
      </c>
      <c r="AO116" s="151">
        <v>797.73566531200004</v>
      </c>
      <c r="AP116" s="151">
        <v>877.36244567000006</v>
      </c>
      <c r="AQ116" s="151">
        <v>886.94778459500003</v>
      </c>
      <c r="AR116" s="151">
        <v>913.38185763900003</v>
      </c>
      <c r="AS116" s="151">
        <v>915.31045487200004</v>
      </c>
      <c r="AT116" s="151">
        <v>958.01320323200002</v>
      </c>
      <c r="AU116" s="151">
        <v>840.148499668</v>
      </c>
      <c r="AV116" s="151">
        <v>923.12681457799999</v>
      </c>
      <c r="AW116" s="151">
        <v>939.27916916100003</v>
      </c>
    </row>
    <row r="117" spans="1:49">
      <c r="A117" s="20"/>
      <c r="B117" s="255" t="s">
        <v>127</v>
      </c>
      <c r="C117" s="255"/>
      <c r="D117" s="8" t="s">
        <v>166</v>
      </c>
      <c r="E117" s="8" t="s">
        <v>167</v>
      </c>
      <c r="F117" s="65">
        <v>11</v>
      </c>
      <c r="G117" s="65">
        <v>14</v>
      </c>
      <c r="H117" s="66">
        <v>22</v>
      </c>
      <c r="I117" s="66">
        <v>42</v>
      </c>
      <c r="J117" s="66">
        <v>39</v>
      </c>
      <c r="K117" s="66">
        <v>7.4094535559999999</v>
      </c>
      <c r="L117" s="66">
        <v>6.9164981399999999</v>
      </c>
      <c r="M117" s="66">
        <v>6.4164708680000002</v>
      </c>
      <c r="N117" s="66">
        <v>10.059931881000001</v>
      </c>
      <c r="O117" s="66">
        <v>5.2900380089999999</v>
      </c>
      <c r="P117" s="66">
        <v>4.7254080900000002</v>
      </c>
      <c r="Q117" s="66">
        <v>29.764262195000001</v>
      </c>
      <c r="R117" s="66">
        <v>28.750942378000001</v>
      </c>
      <c r="S117" s="66">
        <v>27.537311239000001</v>
      </c>
      <c r="T117" s="66">
        <v>27.033697741000001</v>
      </c>
      <c r="U117" s="66">
        <v>26.051878893000001</v>
      </c>
      <c r="V117" s="66">
        <v>25.228742433000001</v>
      </c>
      <c r="W117" s="66">
        <v>27.737376843</v>
      </c>
      <c r="X117" s="66">
        <v>22.550850644000001</v>
      </c>
      <c r="Y117" s="66">
        <v>21.215656402</v>
      </c>
      <c r="Z117" s="66">
        <v>22.428775830999999</v>
      </c>
      <c r="AA117" s="66">
        <v>20.719058025999999</v>
      </c>
      <c r="AB117" s="66">
        <v>19.518967428</v>
      </c>
      <c r="AC117" s="66">
        <v>18.652406219</v>
      </c>
      <c r="AD117" s="65">
        <v>15.526844923000001</v>
      </c>
      <c r="AE117" s="65">
        <v>9.5400847899999999</v>
      </c>
      <c r="AF117" s="65">
        <v>6.696016309</v>
      </c>
      <c r="AG117" s="65">
        <v>6.5561215720000003</v>
      </c>
      <c r="AH117" s="65">
        <v>7.4423159710000002</v>
      </c>
      <c r="AI117" s="65">
        <v>6.5357683949999998</v>
      </c>
      <c r="AJ117" s="65">
        <v>7.2607621939999998</v>
      </c>
      <c r="AK117" s="65">
        <v>7.3497542060000001</v>
      </c>
      <c r="AL117" s="65">
        <v>8.9872527929999997</v>
      </c>
      <c r="AM117" s="65">
        <v>8.9822600940000008</v>
      </c>
      <c r="AN117" s="65">
        <v>17.196140137</v>
      </c>
      <c r="AO117" s="151">
        <v>14.182389325999999</v>
      </c>
      <c r="AP117" s="151">
        <v>11.848714626</v>
      </c>
      <c r="AQ117" s="151">
        <v>12.013122112</v>
      </c>
      <c r="AR117" s="151">
        <v>12.993624992000001</v>
      </c>
      <c r="AS117" s="151">
        <v>12.792405066000001</v>
      </c>
      <c r="AT117" s="151">
        <v>17.186555061</v>
      </c>
      <c r="AU117" s="151">
        <v>16.074807795000002</v>
      </c>
      <c r="AV117" s="151">
        <v>15.336516624</v>
      </c>
      <c r="AW117" s="151">
        <v>13.692132304999999</v>
      </c>
    </row>
    <row r="118" spans="1:49">
      <c r="A118" s="20"/>
      <c r="B118" s="255" t="s">
        <v>128</v>
      </c>
      <c r="C118" s="255"/>
      <c r="D118" s="8" t="s">
        <v>166</v>
      </c>
      <c r="E118" s="8" t="s">
        <v>167</v>
      </c>
      <c r="F118" s="65">
        <v>358</v>
      </c>
      <c r="G118" s="65">
        <v>316</v>
      </c>
      <c r="H118" s="66">
        <v>5382</v>
      </c>
      <c r="I118" s="66">
        <v>6378</v>
      </c>
      <c r="J118" s="66">
        <v>6034</v>
      </c>
      <c r="K118" s="66">
        <v>6028.453078693</v>
      </c>
      <c r="L118" s="66">
        <v>5695.8616361570002</v>
      </c>
      <c r="M118" s="66">
        <v>3394.9875234229999</v>
      </c>
      <c r="N118" s="66">
        <v>3231.1144745239999</v>
      </c>
      <c r="O118" s="66">
        <v>2888.2325536919998</v>
      </c>
      <c r="P118" s="66">
        <v>3088.506351433</v>
      </c>
      <c r="Q118" s="66">
        <v>2288.276280136</v>
      </c>
      <c r="R118" s="66">
        <v>649.95247399100003</v>
      </c>
      <c r="S118" s="66">
        <v>750.70226765500001</v>
      </c>
      <c r="T118" s="66">
        <v>2047.8199165569999</v>
      </c>
      <c r="U118" s="66">
        <v>1900.4997450430001</v>
      </c>
      <c r="V118" s="66">
        <v>2017.975168617</v>
      </c>
      <c r="W118" s="66">
        <v>1882.305332009</v>
      </c>
      <c r="X118" s="66">
        <v>1924.1110736329999</v>
      </c>
      <c r="Y118" s="66">
        <v>1975.8586200079999</v>
      </c>
      <c r="Z118" s="66">
        <v>2177.4499802109999</v>
      </c>
      <c r="AA118" s="66">
        <v>2108.891900481</v>
      </c>
      <c r="AB118" s="66">
        <v>1765.041532594</v>
      </c>
      <c r="AC118" s="66">
        <v>1731.5157959369999</v>
      </c>
      <c r="AD118" s="65">
        <v>1770.852645019</v>
      </c>
      <c r="AE118" s="65">
        <v>1834.414309022</v>
      </c>
      <c r="AF118" s="65">
        <v>1705.841885481</v>
      </c>
      <c r="AG118" s="65">
        <v>1783.9896682379999</v>
      </c>
      <c r="AH118" s="65">
        <v>1749.788909205</v>
      </c>
      <c r="AI118" s="65">
        <v>1838.5689233610001</v>
      </c>
      <c r="AJ118" s="65">
        <v>1826.4256686799999</v>
      </c>
      <c r="AK118" s="65">
        <v>1698.307021442</v>
      </c>
      <c r="AL118" s="65">
        <v>2503.264866642</v>
      </c>
      <c r="AM118" s="65">
        <v>2275.099628294</v>
      </c>
      <c r="AN118" s="65">
        <v>1970.7610570050001</v>
      </c>
      <c r="AO118" s="151">
        <v>2117.7759260170001</v>
      </c>
      <c r="AP118" s="151">
        <v>2258.7924171999998</v>
      </c>
      <c r="AQ118" s="151">
        <v>2363.9268874119998</v>
      </c>
      <c r="AR118" s="151">
        <v>2787.9760210109998</v>
      </c>
      <c r="AS118" s="151">
        <v>2951.1025397909998</v>
      </c>
      <c r="AT118" s="151">
        <v>3280.7723277680002</v>
      </c>
      <c r="AU118" s="151">
        <v>3175.795252717</v>
      </c>
      <c r="AV118" s="151">
        <v>3308.723471063</v>
      </c>
      <c r="AW118" s="151">
        <v>3580.8644169879999</v>
      </c>
    </row>
    <row r="119" spans="1:49">
      <c r="A119" s="20"/>
      <c r="B119" s="255" t="s">
        <v>129</v>
      </c>
      <c r="C119" s="255"/>
      <c r="D119" s="8" t="s">
        <v>166</v>
      </c>
      <c r="E119" s="8" t="s">
        <v>167</v>
      </c>
      <c r="F119" s="51" t="s">
        <v>197</v>
      </c>
      <c r="G119" s="51" t="s">
        <v>197</v>
      </c>
      <c r="H119" s="51" t="s">
        <v>197</v>
      </c>
      <c r="I119" s="51" t="s">
        <v>197</v>
      </c>
      <c r="J119" s="51" t="s">
        <v>197</v>
      </c>
      <c r="K119" s="51" t="s">
        <v>197</v>
      </c>
      <c r="L119" s="51" t="s">
        <v>197</v>
      </c>
      <c r="M119" s="51">
        <v>0</v>
      </c>
      <c r="N119" s="51">
        <v>0</v>
      </c>
      <c r="O119" s="51">
        <v>0</v>
      </c>
      <c r="P119" s="51">
        <v>0</v>
      </c>
      <c r="Q119" s="51">
        <v>0</v>
      </c>
      <c r="R119" s="51">
        <v>0</v>
      </c>
      <c r="S119" s="51">
        <v>0</v>
      </c>
      <c r="T119" s="51">
        <v>0</v>
      </c>
      <c r="U119" s="51">
        <v>0</v>
      </c>
      <c r="V119" s="51">
        <v>0</v>
      </c>
      <c r="W119" s="51">
        <v>0</v>
      </c>
      <c r="X119" s="51">
        <v>0</v>
      </c>
      <c r="Y119" s="51">
        <v>0</v>
      </c>
      <c r="Z119" s="51">
        <v>0</v>
      </c>
      <c r="AA119" s="66">
        <v>0</v>
      </c>
      <c r="AB119" s="66">
        <v>0</v>
      </c>
      <c r="AC119" s="66">
        <v>0</v>
      </c>
      <c r="AD119" s="65">
        <v>0</v>
      </c>
      <c r="AE119" s="65">
        <v>0</v>
      </c>
      <c r="AF119" s="65">
        <v>0</v>
      </c>
      <c r="AG119" s="65">
        <v>0</v>
      </c>
      <c r="AH119" s="65">
        <v>0</v>
      </c>
      <c r="AI119" s="65">
        <v>0</v>
      </c>
      <c r="AJ119" s="65">
        <v>0</v>
      </c>
      <c r="AK119" s="65">
        <v>0</v>
      </c>
      <c r="AL119" s="65">
        <v>0</v>
      </c>
      <c r="AM119" s="65">
        <v>0</v>
      </c>
      <c r="AN119" s="65">
        <v>0</v>
      </c>
      <c r="AO119" s="151">
        <v>0</v>
      </c>
      <c r="AP119" s="151">
        <v>0</v>
      </c>
      <c r="AQ119" s="151">
        <v>0</v>
      </c>
      <c r="AR119" s="151">
        <v>0</v>
      </c>
      <c r="AS119" s="151">
        <v>0</v>
      </c>
      <c r="AT119" s="151">
        <v>0</v>
      </c>
      <c r="AU119" s="151">
        <v>0</v>
      </c>
      <c r="AV119" s="151">
        <v>0</v>
      </c>
      <c r="AW119" s="151">
        <v>0</v>
      </c>
    </row>
    <row r="120" spans="1:49">
      <c r="A120" s="20"/>
      <c r="B120" s="255" t="s">
        <v>77</v>
      </c>
      <c r="C120" s="255"/>
      <c r="D120" s="8" t="s">
        <v>166</v>
      </c>
      <c r="E120" s="8" t="s">
        <v>167</v>
      </c>
      <c r="F120" s="51" t="s">
        <v>197</v>
      </c>
      <c r="G120" s="51" t="s">
        <v>197</v>
      </c>
      <c r="H120" s="66">
        <v>4260</v>
      </c>
      <c r="I120" s="66">
        <v>4429</v>
      </c>
      <c r="J120" s="66">
        <v>5078</v>
      </c>
      <c r="K120" s="66">
        <v>5201.0762064800001</v>
      </c>
      <c r="L120" s="66">
        <v>5690.8246745759998</v>
      </c>
      <c r="M120" s="66">
        <v>8307.5697049810005</v>
      </c>
      <c r="N120" s="66">
        <v>9012.3100696309994</v>
      </c>
      <c r="O120" s="66">
        <v>9653.2660960659996</v>
      </c>
      <c r="P120" s="66">
        <v>10186.319238544</v>
      </c>
      <c r="Q120" s="66">
        <v>9607.8572297270002</v>
      </c>
      <c r="R120" s="66">
        <v>9980.0848191099994</v>
      </c>
      <c r="S120" s="66">
        <v>10843.946739888001</v>
      </c>
      <c r="T120" s="66">
        <v>11957.694459660999</v>
      </c>
      <c r="U120" s="66">
        <v>12839.5240538</v>
      </c>
      <c r="V120" s="66">
        <v>14384.628972015</v>
      </c>
      <c r="W120" s="66">
        <v>14385.397313534</v>
      </c>
      <c r="X120" s="66">
        <v>14804.92595234</v>
      </c>
      <c r="Y120" s="66">
        <v>14474.347085485</v>
      </c>
      <c r="Z120" s="66">
        <v>14287.918705947999</v>
      </c>
      <c r="AA120" s="51">
        <v>13974.642180011</v>
      </c>
      <c r="AB120" s="51">
        <v>13821.482376307</v>
      </c>
      <c r="AC120" s="51">
        <v>14083.850725046001</v>
      </c>
      <c r="AD120" s="51">
        <v>14639.060255937</v>
      </c>
      <c r="AE120" s="51">
        <v>14678.401377755001</v>
      </c>
      <c r="AF120" s="51">
        <v>14231.245401736</v>
      </c>
      <c r="AG120" s="51">
        <v>14318.516387776001</v>
      </c>
      <c r="AH120" s="51">
        <v>15077.447031551999</v>
      </c>
      <c r="AI120" s="51">
        <v>16153.670167685999</v>
      </c>
      <c r="AJ120" s="51">
        <v>17227.676359162</v>
      </c>
      <c r="AK120" s="51">
        <v>18250.999489934002</v>
      </c>
      <c r="AL120" s="51">
        <v>20239.592039982999</v>
      </c>
      <c r="AM120" s="51">
        <v>21659.436446913998</v>
      </c>
      <c r="AN120" s="51">
        <v>23027.737527125999</v>
      </c>
      <c r="AO120" s="116">
        <v>18096.648906686001</v>
      </c>
      <c r="AP120" s="116">
        <v>18924.151810625001</v>
      </c>
      <c r="AQ120" s="116">
        <v>19373.605630444999</v>
      </c>
      <c r="AR120" s="116">
        <v>19976.852848111001</v>
      </c>
      <c r="AS120" s="116">
        <v>20406.289703606999</v>
      </c>
      <c r="AT120" s="116">
        <v>21727.368162993</v>
      </c>
      <c r="AU120" s="116">
        <v>22045.459369722001</v>
      </c>
      <c r="AV120" s="116">
        <v>22147.254437431999</v>
      </c>
      <c r="AW120" s="116">
        <v>22287.849650181</v>
      </c>
    </row>
    <row r="121" spans="1:49">
      <c r="A121" s="20"/>
      <c r="B121" s="255" t="s">
        <v>130</v>
      </c>
      <c r="C121" s="255"/>
      <c r="D121" s="8" t="s">
        <v>166</v>
      </c>
      <c r="E121" s="8" t="s">
        <v>167</v>
      </c>
      <c r="F121" s="51" t="s">
        <v>197</v>
      </c>
      <c r="G121" s="51" t="s">
        <v>197</v>
      </c>
      <c r="H121" s="51" t="s">
        <v>197</v>
      </c>
      <c r="I121" s="51" t="s">
        <v>197</v>
      </c>
      <c r="J121" s="51" t="s">
        <v>197</v>
      </c>
      <c r="K121" s="51" t="s">
        <v>197</v>
      </c>
      <c r="L121" s="66">
        <v>0.29499999999999998</v>
      </c>
      <c r="M121" s="66">
        <v>0.28000000000000003</v>
      </c>
      <c r="N121" s="66">
        <v>0</v>
      </c>
      <c r="O121" s="66">
        <v>0</v>
      </c>
      <c r="P121" s="66">
        <v>0.5</v>
      </c>
      <c r="Q121" s="66">
        <v>0</v>
      </c>
      <c r="R121" s="66">
        <v>0</v>
      </c>
      <c r="S121" s="66">
        <v>0</v>
      </c>
      <c r="T121" s="66">
        <v>0</v>
      </c>
      <c r="U121" s="66">
        <v>0</v>
      </c>
      <c r="V121" s="66">
        <v>0</v>
      </c>
      <c r="W121" s="66">
        <v>0</v>
      </c>
      <c r="X121" s="66">
        <v>0</v>
      </c>
      <c r="Y121" s="66">
        <v>0</v>
      </c>
      <c r="Z121" s="66">
        <v>0</v>
      </c>
      <c r="AA121" s="66">
        <v>0</v>
      </c>
      <c r="AB121" s="66">
        <v>0</v>
      </c>
      <c r="AC121" s="66">
        <v>0</v>
      </c>
      <c r="AD121" s="65">
        <v>0</v>
      </c>
      <c r="AE121" s="65">
        <v>0</v>
      </c>
      <c r="AF121" s="65">
        <v>2.2561261999999999E-2</v>
      </c>
      <c r="AG121" s="65">
        <v>0</v>
      </c>
      <c r="AH121" s="65">
        <v>0</v>
      </c>
      <c r="AI121" s="65">
        <v>0</v>
      </c>
      <c r="AJ121" s="65">
        <v>0.25624999999999998</v>
      </c>
      <c r="AK121" s="65">
        <v>9.4437034000000003E-2</v>
      </c>
      <c r="AL121" s="65">
        <v>0.95</v>
      </c>
      <c r="AM121" s="65">
        <v>4.5686143999999998E-2</v>
      </c>
      <c r="AN121" s="65">
        <v>0</v>
      </c>
      <c r="AO121" s="151">
        <v>0</v>
      </c>
      <c r="AP121" s="151">
        <v>0</v>
      </c>
      <c r="AQ121" s="151">
        <v>2.7613937609999999</v>
      </c>
      <c r="AR121" s="151">
        <v>0.49266070899999997</v>
      </c>
      <c r="AS121" s="151">
        <v>0.47250318200000002</v>
      </c>
      <c r="AT121" s="151">
        <v>0.45122720500000002</v>
      </c>
      <c r="AU121" s="151">
        <v>0.430011382</v>
      </c>
      <c r="AV121" s="151">
        <v>0.45714542400000002</v>
      </c>
      <c r="AW121" s="151">
        <v>0.43193683799999999</v>
      </c>
    </row>
    <row r="122" spans="1:49">
      <c r="A122" s="20"/>
      <c r="B122" s="255" t="s">
        <v>131</v>
      </c>
      <c r="C122" s="255"/>
      <c r="D122" s="8" t="s">
        <v>166</v>
      </c>
      <c r="E122" s="8" t="s">
        <v>167</v>
      </c>
      <c r="F122" s="51" t="s">
        <v>197</v>
      </c>
      <c r="G122" s="51" t="s">
        <v>197</v>
      </c>
      <c r="H122" s="66">
        <v>638</v>
      </c>
      <c r="I122" s="66">
        <v>207</v>
      </c>
      <c r="J122" s="66">
        <v>236</v>
      </c>
      <c r="K122" s="66">
        <v>308.48448807800003</v>
      </c>
      <c r="L122" s="66">
        <v>272.71894012600001</v>
      </c>
      <c r="M122" s="66">
        <v>240.44180996899999</v>
      </c>
      <c r="N122" s="66">
        <v>225.565414538</v>
      </c>
      <c r="O122" s="66">
        <v>32.932375235999999</v>
      </c>
      <c r="P122" s="66">
        <v>3.978050691</v>
      </c>
      <c r="Q122" s="66">
        <v>2.5687932E-2</v>
      </c>
      <c r="R122" s="66">
        <v>2.5687932E-2</v>
      </c>
      <c r="S122" s="66">
        <v>2.5687932E-2</v>
      </c>
      <c r="T122" s="66">
        <v>2.5687932E-2</v>
      </c>
      <c r="U122" s="66">
        <v>1.3140000000000001</v>
      </c>
      <c r="V122" s="66">
        <v>1.1439666639999999</v>
      </c>
      <c r="W122" s="66">
        <v>19.520830385</v>
      </c>
      <c r="X122" s="66">
        <v>23.103176096999999</v>
      </c>
      <c r="Y122" s="66">
        <v>13.060866802</v>
      </c>
      <c r="Z122" s="66">
        <v>18.434142361999999</v>
      </c>
      <c r="AA122" s="66">
        <v>12.315565165000001</v>
      </c>
      <c r="AB122" s="66">
        <v>17.373404133000001</v>
      </c>
      <c r="AC122" s="66">
        <v>12.848004033</v>
      </c>
      <c r="AD122" s="65">
        <v>10.793305631000001</v>
      </c>
      <c r="AE122" s="65">
        <v>9.9283959589999995</v>
      </c>
      <c r="AF122" s="65">
        <v>9.7763732819999998</v>
      </c>
      <c r="AG122" s="65">
        <v>9.2941641070000003</v>
      </c>
      <c r="AH122" s="65">
        <v>9.7821302659999994</v>
      </c>
      <c r="AI122" s="65">
        <v>13.777882115000001</v>
      </c>
      <c r="AJ122" s="65">
        <v>7.2032419660000002</v>
      </c>
      <c r="AK122" s="65">
        <v>70.499162514999995</v>
      </c>
      <c r="AL122" s="65">
        <v>9.1034968719999991</v>
      </c>
      <c r="AM122" s="65">
        <v>23.573643259000001</v>
      </c>
      <c r="AN122" s="65">
        <v>22.597646660999999</v>
      </c>
      <c r="AO122" s="151">
        <v>23.255873603000001</v>
      </c>
      <c r="AP122" s="151">
        <v>22.517961982999999</v>
      </c>
      <c r="AQ122" s="151">
        <v>21.621504266999999</v>
      </c>
      <c r="AR122" s="151">
        <v>21.739652911</v>
      </c>
      <c r="AS122" s="151">
        <v>31.058547747999999</v>
      </c>
      <c r="AT122" s="151">
        <v>29.271750909000001</v>
      </c>
      <c r="AU122" s="151">
        <v>27.217612253999999</v>
      </c>
      <c r="AV122" s="151">
        <v>24.936238530000001</v>
      </c>
      <c r="AW122" s="151">
        <v>26.439532653000001</v>
      </c>
    </row>
    <row r="123" spans="1:49">
      <c r="A123" s="96" t="s">
        <v>89</v>
      </c>
      <c r="B123" s="248" t="s">
        <v>164</v>
      </c>
      <c r="C123" s="248"/>
      <c r="D123" s="37"/>
      <c r="E123" s="37"/>
      <c r="F123" s="68"/>
      <c r="G123" s="68"/>
      <c r="H123" s="68"/>
      <c r="I123" s="68"/>
      <c r="J123" s="69"/>
      <c r="K123" s="69"/>
      <c r="L123" s="69"/>
      <c r="M123" s="69"/>
      <c r="N123" s="69"/>
      <c r="O123" s="69"/>
      <c r="P123" s="69"/>
      <c r="Q123" s="69"/>
      <c r="R123" s="69"/>
      <c r="S123" s="69"/>
      <c r="T123" s="69"/>
      <c r="U123" s="69"/>
      <c r="V123" s="69"/>
      <c r="W123" s="69"/>
      <c r="X123" s="69"/>
      <c r="Y123" s="69"/>
      <c r="Z123" s="69"/>
      <c r="AA123" s="69"/>
      <c r="AB123" s="69"/>
      <c r="AC123" s="69"/>
      <c r="AD123" s="138"/>
      <c r="AE123" s="138"/>
      <c r="AF123" s="138"/>
      <c r="AG123" s="138"/>
      <c r="AH123" s="138"/>
      <c r="AI123" s="138"/>
      <c r="AJ123" s="138"/>
      <c r="AK123" s="138"/>
      <c r="AL123" s="138"/>
      <c r="AM123" s="138"/>
      <c r="AN123" s="138"/>
      <c r="AO123" s="164"/>
      <c r="AP123" s="164"/>
      <c r="AQ123" s="164"/>
      <c r="AR123" s="164"/>
      <c r="AS123" s="164"/>
      <c r="AT123" s="164"/>
      <c r="AU123" s="164">
        <v>0</v>
      </c>
      <c r="AV123" s="164">
        <v>0</v>
      </c>
      <c r="AW123" s="164">
        <v>0</v>
      </c>
    </row>
    <row r="124" spans="1:49">
      <c r="A124" s="20"/>
      <c r="B124" s="244" t="s">
        <v>78</v>
      </c>
      <c r="C124" s="244"/>
      <c r="D124" s="8" t="s">
        <v>166</v>
      </c>
      <c r="E124" s="8" t="s">
        <v>167</v>
      </c>
      <c r="F124" s="65">
        <v>1047</v>
      </c>
      <c r="G124" s="65">
        <v>1179</v>
      </c>
      <c r="H124" s="66">
        <v>1335</v>
      </c>
      <c r="I124" s="66">
        <v>1361</v>
      </c>
      <c r="J124" s="66">
        <v>1312</v>
      </c>
      <c r="K124" s="66">
        <v>1571.6205071679999</v>
      </c>
      <c r="L124" s="66">
        <v>2079.224273884</v>
      </c>
      <c r="M124" s="75">
        <v>2088.0510842120002</v>
      </c>
      <c r="N124" s="75">
        <v>1791.2382343910001</v>
      </c>
      <c r="O124" s="75">
        <v>2259.5574945340004</v>
      </c>
      <c r="P124" s="75">
        <v>2237.2690904490005</v>
      </c>
      <c r="Q124" s="75">
        <v>2105.0901445929999</v>
      </c>
      <c r="R124" s="75">
        <v>2463.8729262109991</v>
      </c>
      <c r="S124" s="75">
        <v>2532.4180571270003</v>
      </c>
      <c r="T124" s="66">
        <v>2291.9744719</v>
      </c>
      <c r="U124" s="75">
        <v>2319.8353423990002</v>
      </c>
      <c r="V124" s="75">
        <v>2023.7617604930001</v>
      </c>
      <c r="W124" s="75">
        <v>2379.0328015290002</v>
      </c>
      <c r="X124" s="75">
        <v>2402.3303712739998</v>
      </c>
      <c r="Y124" s="75">
        <f>Y36</f>
        <v>2412.5471624000002</v>
      </c>
      <c r="Z124" s="75">
        <v>2534.7046082359998</v>
      </c>
      <c r="AA124" s="75">
        <v>3305.3629575559999</v>
      </c>
      <c r="AB124" s="75">
        <v>3722.3732361090001</v>
      </c>
      <c r="AC124" s="147">
        <f>SUM(AC126:AC147)</f>
        <v>3259.3107721920005</v>
      </c>
      <c r="AD124" s="147">
        <f>SUM(AD126:AD147)</f>
        <v>3766.5676750359999</v>
      </c>
      <c r="AE124" s="147">
        <v>4063.6131143510001</v>
      </c>
      <c r="AF124" s="147">
        <v>4593.1032367830003</v>
      </c>
      <c r="AG124" s="147">
        <v>4237.5512095780005</v>
      </c>
      <c r="AH124" s="147">
        <v>4131.1673968260002</v>
      </c>
      <c r="AI124" s="147">
        <v>4145.0244731760004</v>
      </c>
      <c r="AJ124" s="147">
        <v>4232.3248535709999</v>
      </c>
      <c r="AK124" s="147">
        <v>4113.7107331549996</v>
      </c>
      <c r="AL124" s="147">
        <v>3916.2389021610002</v>
      </c>
      <c r="AM124" s="147">
        <v>4024.382693428</v>
      </c>
      <c r="AN124" s="147">
        <v>3959.2369721810001</v>
      </c>
      <c r="AO124" s="166">
        <v>3887.05417175</v>
      </c>
      <c r="AP124" s="166">
        <v>3767.019320637</v>
      </c>
      <c r="AQ124" s="166">
        <v>3695.5245406899999</v>
      </c>
      <c r="AR124" s="182">
        <v>3905.5732808829998</v>
      </c>
      <c r="AS124" s="182">
        <v>3875.3866996380002</v>
      </c>
      <c r="AT124" s="182">
        <v>3868.2185614519999</v>
      </c>
      <c r="AU124" s="182">
        <v>4200.8415442080004</v>
      </c>
      <c r="AV124" s="182">
        <v>4479.4471299449997</v>
      </c>
      <c r="AW124" s="182">
        <v>4509.1981580219999</v>
      </c>
    </row>
    <row r="125" spans="1:49">
      <c r="A125" s="20"/>
      <c r="B125" s="256" t="s">
        <v>79</v>
      </c>
      <c r="C125" s="256"/>
      <c r="D125" s="11"/>
      <c r="E125" s="11"/>
      <c r="F125" s="70"/>
      <c r="G125" s="70"/>
      <c r="H125" s="70"/>
      <c r="I125" s="70"/>
      <c r="J125" s="70"/>
      <c r="K125" s="70"/>
      <c r="L125" s="70"/>
      <c r="M125" s="70"/>
      <c r="N125" s="70"/>
      <c r="O125" s="70"/>
      <c r="P125" s="70"/>
      <c r="Q125" s="70"/>
      <c r="R125" s="70"/>
      <c r="S125" s="70"/>
      <c r="T125" s="70"/>
      <c r="U125" s="70"/>
      <c r="V125" s="70"/>
      <c r="W125" s="70"/>
      <c r="X125" s="70"/>
      <c r="Y125" s="70"/>
      <c r="Z125" s="70"/>
      <c r="AA125" s="70"/>
      <c r="AB125" s="70"/>
      <c r="AC125" s="70"/>
      <c r="AD125" s="139"/>
      <c r="AE125" s="139"/>
      <c r="AF125" s="139"/>
      <c r="AG125" s="139"/>
      <c r="AH125" s="139"/>
      <c r="AI125" s="139"/>
      <c r="AJ125" s="139"/>
      <c r="AK125" s="139"/>
      <c r="AL125" s="70"/>
      <c r="AM125" s="70">
        <v>0</v>
      </c>
      <c r="AN125" s="70">
        <v>0</v>
      </c>
      <c r="AO125" s="165">
        <v>0</v>
      </c>
      <c r="AP125" s="165">
        <v>0</v>
      </c>
      <c r="AQ125" s="165">
        <v>0</v>
      </c>
      <c r="AR125" s="165">
        <v>0</v>
      </c>
      <c r="AS125" s="165">
        <v>0</v>
      </c>
      <c r="AT125" s="165">
        <v>0</v>
      </c>
      <c r="AU125" s="165">
        <v>0</v>
      </c>
      <c r="AV125" s="165">
        <v>0</v>
      </c>
      <c r="AW125" s="165">
        <v>0</v>
      </c>
    </row>
    <row r="126" spans="1:49">
      <c r="A126" s="20"/>
      <c r="B126" s="255" t="s">
        <v>111</v>
      </c>
      <c r="C126" s="255"/>
      <c r="D126" s="8" t="s">
        <v>166</v>
      </c>
      <c r="E126" s="8" t="s">
        <v>167</v>
      </c>
      <c r="F126" s="65">
        <v>31.249273579809376</v>
      </c>
      <c r="G126" s="65">
        <v>35.912454129394064</v>
      </c>
      <c r="H126" s="66">
        <v>29</v>
      </c>
      <c r="I126" s="66">
        <v>34</v>
      </c>
      <c r="J126" s="66">
        <v>40</v>
      </c>
      <c r="K126" s="66">
        <v>59.474575551999997</v>
      </c>
      <c r="L126" s="66">
        <v>69.267022542999996</v>
      </c>
      <c r="M126" s="66">
        <v>89.497634618000006</v>
      </c>
      <c r="N126" s="66">
        <v>88.457601353000001</v>
      </c>
      <c r="O126" s="66">
        <v>100.49640046</v>
      </c>
      <c r="P126" s="66">
        <v>107.39506167499999</v>
      </c>
      <c r="Q126" s="66">
        <v>99.548354470999996</v>
      </c>
      <c r="R126" s="66">
        <v>100.244641907</v>
      </c>
      <c r="S126" s="66">
        <v>102.015624566</v>
      </c>
      <c r="T126" s="66">
        <v>98.652310624999998</v>
      </c>
      <c r="U126" s="66">
        <v>127.844373436</v>
      </c>
      <c r="V126" s="66">
        <v>121.353549321</v>
      </c>
      <c r="W126" s="66">
        <v>118.878677307</v>
      </c>
      <c r="X126" s="66">
        <v>119.35097203700001</v>
      </c>
      <c r="Y126" s="66">
        <v>127.578372096</v>
      </c>
      <c r="Z126" s="66">
        <v>149.80118025300001</v>
      </c>
      <c r="AA126" s="66">
        <v>157.70929703900001</v>
      </c>
      <c r="AB126" s="66">
        <v>158.34086674100001</v>
      </c>
      <c r="AC126" s="66">
        <v>157.45990013400001</v>
      </c>
      <c r="AD126" s="65">
        <v>319.39865303200003</v>
      </c>
      <c r="AE126" s="65">
        <v>294.82031664300001</v>
      </c>
      <c r="AF126" s="65">
        <v>510.72201291300001</v>
      </c>
      <c r="AG126" s="65">
        <v>417.90913526399999</v>
      </c>
      <c r="AH126" s="65">
        <v>244.93488598299999</v>
      </c>
      <c r="AI126" s="65">
        <v>244.013377951</v>
      </c>
      <c r="AJ126" s="65">
        <v>241.650760553</v>
      </c>
      <c r="AK126" s="65">
        <v>235.84668428099999</v>
      </c>
      <c r="AL126" s="65">
        <v>242.92087567199999</v>
      </c>
      <c r="AM126" s="65">
        <v>244.655380493</v>
      </c>
      <c r="AN126" s="65">
        <v>237.96652048199999</v>
      </c>
      <c r="AO126" s="151">
        <v>355.84267797699999</v>
      </c>
      <c r="AP126" s="151">
        <v>343.91880859100002</v>
      </c>
      <c r="AQ126" s="151">
        <v>34.262018900999998</v>
      </c>
      <c r="AR126" s="151">
        <v>35.815040064999998</v>
      </c>
      <c r="AS126" s="151">
        <v>36.966949905</v>
      </c>
      <c r="AT126" s="151">
        <v>34.48219134</v>
      </c>
      <c r="AU126" s="151">
        <v>43.212574410999999</v>
      </c>
      <c r="AV126" s="151">
        <v>45.579431528000001</v>
      </c>
      <c r="AW126" s="151">
        <v>36.602007663999998</v>
      </c>
    </row>
    <row r="127" spans="1:49">
      <c r="A127" s="20"/>
      <c r="B127" s="255" t="s">
        <v>112</v>
      </c>
      <c r="C127" s="255"/>
      <c r="D127" s="8" t="s">
        <v>166</v>
      </c>
      <c r="E127" s="8" t="s">
        <v>167</v>
      </c>
      <c r="F127" s="65">
        <v>19.516067890043423</v>
      </c>
      <c r="G127" s="65">
        <v>35.109235794112159</v>
      </c>
      <c r="H127" s="66">
        <v>130</v>
      </c>
      <c r="I127" s="66">
        <v>97</v>
      </c>
      <c r="J127" s="66">
        <v>109</v>
      </c>
      <c r="K127" s="66">
        <v>98.172793573000007</v>
      </c>
      <c r="L127" s="66">
        <v>97.323958898000001</v>
      </c>
      <c r="M127" s="66">
        <v>88.452107577000007</v>
      </c>
      <c r="N127" s="66">
        <v>45.621078232000002</v>
      </c>
      <c r="O127" s="66">
        <v>104.873419453</v>
      </c>
      <c r="P127" s="66">
        <v>28.46597375</v>
      </c>
      <c r="Q127" s="66">
        <v>12.532363015</v>
      </c>
      <c r="R127" s="66">
        <v>15.262074814</v>
      </c>
      <c r="S127" s="66">
        <v>16.727149572999998</v>
      </c>
      <c r="T127" s="66">
        <v>60.053807390999999</v>
      </c>
      <c r="U127" s="66">
        <v>13.161526337</v>
      </c>
      <c r="V127" s="66">
        <v>15.646547975000001</v>
      </c>
      <c r="W127" s="66">
        <v>60.488254832999999</v>
      </c>
      <c r="X127" s="66">
        <v>17.347681305999998</v>
      </c>
      <c r="Y127" s="66">
        <v>11.116448718999999</v>
      </c>
      <c r="Z127" s="66">
        <v>15.934602894999999</v>
      </c>
      <c r="AA127" s="66">
        <v>15.882607643</v>
      </c>
      <c r="AB127" s="66">
        <v>11.338164503</v>
      </c>
      <c r="AC127" s="66">
        <v>11.088146046</v>
      </c>
      <c r="AD127" s="65">
        <v>11.141538733999999</v>
      </c>
      <c r="AE127" s="65">
        <v>11.098335349999999</v>
      </c>
      <c r="AF127" s="65">
        <v>8.4590757579999991</v>
      </c>
      <c r="AG127" s="65">
        <v>7.4272156679999997</v>
      </c>
      <c r="AH127" s="65">
        <v>4.6249355950000002</v>
      </c>
      <c r="AI127" s="65">
        <v>5.365712008</v>
      </c>
      <c r="AJ127" s="65">
        <v>14.464213192000001</v>
      </c>
      <c r="AK127" s="65">
        <v>14.667593631000001</v>
      </c>
      <c r="AL127" s="65">
        <v>12.370016229999999</v>
      </c>
      <c r="AM127" s="65">
        <v>19.456782960999998</v>
      </c>
      <c r="AN127" s="65">
        <v>18.963986285000001</v>
      </c>
      <c r="AO127" s="151">
        <v>17.843726733</v>
      </c>
      <c r="AP127" s="151">
        <v>17.073712573000002</v>
      </c>
      <c r="AQ127" s="151">
        <v>8.1118810809999999</v>
      </c>
      <c r="AR127" s="151">
        <v>7.4597177989999999</v>
      </c>
      <c r="AS127" s="151">
        <v>2.9398136730000002</v>
      </c>
      <c r="AT127" s="151">
        <v>3.8116652289999999</v>
      </c>
      <c r="AU127" s="151">
        <v>3.745254471</v>
      </c>
      <c r="AV127" s="151">
        <v>4.3162998669999997</v>
      </c>
      <c r="AW127" s="151">
        <v>3.884784405</v>
      </c>
    </row>
    <row r="128" spans="1:49">
      <c r="A128" s="20"/>
      <c r="B128" s="255" t="s">
        <v>113</v>
      </c>
      <c r="C128" s="255"/>
      <c r="D128" s="8" t="s">
        <v>166</v>
      </c>
      <c r="E128" s="8" t="s">
        <v>167</v>
      </c>
      <c r="F128" s="65">
        <v>18.609888228409133</v>
      </c>
      <c r="G128" s="65">
        <v>20.375431561979383</v>
      </c>
      <c r="H128" s="66">
        <v>96</v>
      </c>
      <c r="I128" s="66">
        <v>107</v>
      </c>
      <c r="J128" s="66">
        <v>143</v>
      </c>
      <c r="K128" s="66">
        <v>157.55985036800001</v>
      </c>
      <c r="L128" s="66">
        <v>165.83559624</v>
      </c>
      <c r="M128" s="66">
        <v>123.253019931</v>
      </c>
      <c r="N128" s="66">
        <v>108.93792465999999</v>
      </c>
      <c r="O128" s="66">
        <v>111.715947981</v>
      </c>
      <c r="P128" s="66">
        <v>146.703105833</v>
      </c>
      <c r="Q128" s="66">
        <v>186.35939006300001</v>
      </c>
      <c r="R128" s="66">
        <v>574.42946918400003</v>
      </c>
      <c r="S128" s="66">
        <v>558.10229195299996</v>
      </c>
      <c r="T128" s="66">
        <v>132.09032743099999</v>
      </c>
      <c r="U128" s="66">
        <v>159.437910644</v>
      </c>
      <c r="V128" s="66">
        <v>109.632237593</v>
      </c>
      <c r="W128" s="66">
        <v>116.92391508599999</v>
      </c>
      <c r="X128" s="66">
        <v>123.100352728</v>
      </c>
      <c r="Y128" s="66">
        <v>110.18806509300001</v>
      </c>
      <c r="Z128" s="66">
        <v>111.203501547</v>
      </c>
      <c r="AA128" s="66">
        <v>125.761825484</v>
      </c>
      <c r="AB128" s="66">
        <v>127.20643389599999</v>
      </c>
      <c r="AC128" s="66">
        <v>66.853015616999997</v>
      </c>
      <c r="AD128" s="65">
        <v>66.072722927000001</v>
      </c>
      <c r="AE128" s="65">
        <v>124.25174640500001</v>
      </c>
      <c r="AF128" s="65">
        <v>123.62022204900001</v>
      </c>
      <c r="AG128" s="65">
        <v>140.604818679</v>
      </c>
      <c r="AH128" s="65">
        <v>109.994865432</v>
      </c>
      <c r="AI128" s="65">
        <v>110.34022849599999</v>
      </c>
      <c r="AJ128" s="65">
        <v>187.82241528099999</v>
      </c>
      <c r="AK128" s="65">
        <v>199.73147606800001</v>
      </c>
      <c r="AL128" s="65">
        <v>167.090666019</v>
      </c>
      <c r="AM128" s="65">
        <v>86.817311395999994</v>
      </c>
      <c r="AN128" s="65">
        <v>103.279434302</v>
      </c>
      <c r="AO128" s="151">
        <v>102.847188398</v>
      </c>
      <c r="AP128" s="151">
        <v>96.585545213000003</v>
      </c>
      <c r="AQ128" s="151">
        <v>92.711408481999996</v>
      </c>
      <c r="AR128" s="151">
        <v>101.504918289</v>
      </c>
      <c r="AS128" s="151">
        <v>111.786701361</v>
      </c>
      <c r="AT128" s="151">
        <v>110.718027896</v>
      </c>
      <c r="AU128" s="151">
        <v>120.762899703</v>
      </c>
      <c r="AV128" s="151">
        <v>171.37872557700001</v>
      </c>
      <c r="AW128" s="151">
        <v>182.36605815799999</v>
      </c>
    </row>
    <row r="129" spans="1:49">
      <c r="A129" s="20"/>
      <c r="B129" s="255" t="s">
        <v>114</v>
      </c>
      <c r="C129" s="255"/>
      <c r="D129" s="8" t="s">
        <v>166</v>
      </c>
      <c r="E129" s="8" t="s">
        <v>167</v>
      </c>
      <c r="F129" s="65">
        <v>0.43059600942905912</v>
      </c>
      <c r="G129" s="65">
        <v>2.8669695402004005</v>
      </c>
      <c r="H129" s="51" t="s">
        <v>197</v>
      </c>
      <c r="I129" s="66">
        <v>7</v>
      </c>
      <c r="J129" s="66">
        <v>7</v>
      </c>
      <c r="K129" s="66">
        <v>7.2197465650000003</v>
      </c>
      <c r="L129" s="66">
        <v>397.54728359299997</v>
      </c>
      <c r="M129" s="66">
        <v>436.064184334</v>
      </c>
      <c r="N129" s="66">
        <v>410.98173527699998</v>
      </c>
      <c r="O129" s="66">
        <v>392.22772414799999</v>
      </c>
      <c r="P129" s="66">
        <v>383.68949892900002</v>
      </c>
      <c r="Q129" s="66">
        <v>376.39450696199998</v>
      </c>
      <c r="R129" s="66">
        <v>390.472374441</v>
      </c>
      <c r="S129" s="66">
        <v>386.97697478999999</v>
      </c>
      <c r="T129" s="66">
        <v>385.23091106800001</v>
      </c>
      <c r="U129" s="66">
        <v>388.72351465399998</v>
      </c>
      <c r="V129" s="66">
        <v>391.05472451399999</v>
      </c>
      <c r="W129" s="66">
        <v>393.03371177000002</v>
      </c>
      <c r="X129" s="66">
        <v>0</v>
      </c>
      <c r="Y129" s="66">
        <v>0.142303498</v>
      </c>
      <c r="Z129" s="66">
        <v>0</v>
      </c>
      <c r="AA129" s="66">
        <v>0</v>
      </c>
      <c r="AB129" s="66">
        <v>0</v>
      </c>
      <c r="AC129" s="66">
        <v>0</v>
      </c>
      <c r="AD129" s="65">
        <v>0</v>
      </c>
      <c r="AE129" s="65">
        <v>0</v>
      </c>
      <c r="AF129" s="65">
        <v>0</v>
      </c>
      <c r="AG129" s="65">
        <v>0</v>
      </c>
      <c r="AH129" s="65">
        <v>0</v>
      </c>
      <c r="AI129" s="65">
        <v>0.13732504800000001</v>
      </c>
      <c r="AJ129" s="65">
        <v>0.131126517</v>
      </c>
      <c r="AK129" s="65">
        <v>0.25075800199999998</v>
      </c>
      <c r="AL129" s="65">
        <v>0.32515492899999998</v>
      </c>
      <c r="AM129" s="65">
        <v>2.3428019619999998</v>
      </c>
      <c r="AN129" s="65">
        <v>2.3618136330000001</v>
      </c>
      <c r="AO129" s="151">
        <v>2.2194617220000001</v>
      </c>
      <c r="AP129" s="151">
        <v>2.221505182</v>
      </c>
      <c r="AQ129" s="151">
        <v>2.3209602409999999</v>
      </c>
      <c r="AR129" s="151">
        <v>2.7173468569999999</v>
      </c>
      <c r="AS129" s="151">
        <v>2.5140290709999999</v>
      </c>
      <c r="AT129" s="151">
        <v>2.444031528</v>
      </c>
      <c r="AU129" s="151">
        <v>2.7395597079999998</v>
      </c>
      <c r="AV129" s="151">
        <v>2.4210393429999999</v>
      </c>
      <c r="AW129" s="151">
        <v>2.7113187679999999</v>
      </c>
    </row>
    <row r="130" spans="1:49">
      <c r="A130" s="20"/>
      <c r="B130" s="255" t="s">
        <v>115</v>
      </c>
      <c r="C130" s="255"/>
      <c r="D130" s="8" t="s">
        <v>166</v>
      </c>
      <c r="E130" s="8" t="s">
        <v>167</v>
      </c>
      <c r="F130" s="51" t="s">
        <v>197</v>
      </c>
      <c r="G130" s="65">
        <v>3.3953747330278616E-2</v>
      </c>
      <c r="H130" s="51" t="s">
        <v>197</v>
      </c>
      <c r="I130" s="51" t="s">
        <v>197</v>
      </c>
      <c r="J130" s="51" t="s">
        <v>197</v>
      </c>
      <c r="K130" s="51" t="s">
        <v>197</v>
      </c>
      <c r="L130" s="51" t="s">
        <v>197</v>
      </c>
      <c r="M130" s="51">
        <v>2.4187486000000001E-2</v>
      </c>
      <c r="N130" s="51">
        <v>0</v>
      </c>
      <c r="O130" s="51">
        <v>1.7763754999999999E-2</v>
      </c>
      <c r="P130" s="51">
        <v>1.3681199E-2</v>
      </c>
      <c r="Q130" s="51">
        <v>0</v>
      </c>
      <c r="R130" s="51">
        <v>0.18525368</v>
      </c>
      <c r="S130" s="51">
        <v>0.18255742699999999</v>
      </c>
      <c r="T130" s="51">
        <v>0.182557417</v>
      </c>
      <c r="U130" s="51">
        <v>0.18255740200000001</v>
      </c>
      <c r="V130" s="51">
        <v>0.16995739700000001</v>
      </c>
      <c r="W130" s="51">
        <v>0.16995738299999999</v>
      </c>
      <c r="X130" s="51">
        <v>0.16995737399999999</v>
      </c>
      <c r="Y130" s="51">
        <v>0.169957359</v>
      </c>
      <c r="Z130" s="51">
        <v>0.16995734900000001</v>
      </c>
      <c r="AA130" s="51">
        <v>0.16995733499999999</v>
      </c>
      <c r="AB130" s="51">
        <v>0.21333339800000001</v>
      </c>
      <c r="AC130" s="51">
        <v>4.3376076E-2</v>
      </c>
      <c r="AD130" s="51">
        <v>0.35391866900000002</v>
      </c>
      <c r="AE130" s="51">
        <v>0.212520599</v>
      </c>
      <c r="AF130" s="51">
        <v>4.3375851999999999E-2</v>
      </c>
      <c r="AG130" s="51">
        <v>4.3375774999999998E-2</v>
      </c>
      <c r="AH130" s="51">
        <v>4.3375705000000001E-2</v>
      </c>
      <c r="AI130" s="51">
        <v>0.21017318500000001</v>
      </c>
      <c r="AJ130" s="51">
        <v>0.15121500500000001</v>
      </c>
      <c r="AK130" s="51">
        <v>0.42759245800000001</v>
      </c>
      <c r="AL130" s="51">
        <v>0.38246627100000002</v>
      </c>
      <c r="AM130" s="51">
        <v>0.38246627100000002</v>
      </c>
      <c r="AN130" s="51">
        <v>0.40150195300000002</v>
      </c>
      <c r="AO130" s="116">
        <v>0.44239505200000001</v>
      </c>
      <c r="AP130" s="116">
        <v>0.48273472000000001</v>
      </c>
      <c r="AQ130" s="116">
        <v>0.17068354899999999</v>
      </c>
      <c r="AR130" s="116">
        <v>5.5421974999999998E-2</v>
      </c>
      <c r="AS130" s="116">
        <v>0.40430781599999999</v>
      </c>
      <c r="AT130" s="116">
        <v>0.30391531100000002</v>
      </c>
      <c r="AU130" s="116">
        <v>0.79723550099999996</v>
      </c>
      <c r="AV130" s="116">
        <v>1.4472901E-2</v>
      </c>
      <c r="AW130" s="116">
        <v>0.35033952099999999</v>
      </c>
    </row>
    <row r="131" spans="1:49">
      <c r="A131" s="20"/>
      <c r="B131" s="255" t="s">
        <v>116</v>
      </c>
      <c r="C131" s="255"/>
      <c r="D131" s="8" t="s">
        <v>166</v>
      </c>
      <c r="E131" s="8" t="s">
        <v>167</v>
      </c>
      <c r="F131" s="65">
        <v>78.246364399981999</v>
      </c>
      <c r="G131" s="65">
        <v>101.36997370915088</v>
      </c>
      <c r="H131" s="66">
        <v>114</v>
      </c>
      <c r="I131" s="66">
        <v>173</v>
      </c>
      <c r="J131" s="66">
        <v>117</v>
      </c>
      <c r="K131" s="66">
        <v>140.85353742300001</v>
      </c>
      <c r="L131" s="66">
        <v>141.20010488400001</v>
      </c>
      <c r="M131" s="66">
        <v>140.162650388</v>
      </c>
      <c r="N131" s="66">
        <v>129.862162942</v>
      </c>
      <c r="O131" s="66">
        <v>408.610321312</v>
      </c>
      <c r="P131" s="66">
        <v>182.61723209900001</v>
      </c>
      <c r="Q131" s="66">
        <v>159.401572837</v>
      </c>
      <c r="R131" s="66">
        <v>124.496814336</v>
      </c>
      <c r="S131" s="66">
        <v>136.34390132600001</v>
      </c>
      <c r="T131" s="66">
        <v>144.591474917</v>
      </c>
      <c r="U131" s="66">
        <v>153.52617563800001</v>
      </c>
      <c r="V131" s="66">
        <v>147.95054977000001</v>
      </c>
      <c r="W131" s="66">
        <v>177.36420225500001</v>
      </c>
      <c r="X131" s="66">
        <v>201.108566325</v>
      </c>
      <c r="Y131" s="66">
        <v>189.74534145999999</v>
      </c>
      <c r="Z131" s="66">
        <v>404.246765815</v>
      </c>
      <c r="AA131" s="66">
        <v>764.28045834500006</v>
      </c>
      <c r="AB131" s="66">
        <v>743.20861646499998</v>
      </c>
      <c r="AC131" s="66">
        <v>743.48214232700002</v>
      </c>
      <c r="AD131" s="65">
        <v>1440.1252139440001</v>
      </c>
      <c r="AE131" s="65">
        <v>1529.387447655</v>
      </c>
      <c r="AF131" s="65">
        <v>1419.290047445</v>
      </c>
      <c r="AG131" s="65">
        <v>1383.0663364909999</v>
      </c>
      <c r="AH131" s="65">
        <v>1408.284727706</v>
      </c>
      <c r="AI131" s="65">
        <v>1447.6672882380001</v>
      </c>
      <c r="AJ131" s="65">
        <v>1395.08177944</v>
      </c>
      <c r="AK131" s="65">
        <v>1189.2181158359999</v>
      </c>
      <c r="AL131" s="65">
        <v>1111.544536651</v>
      </c>
      <c r="AM131" s="65">
        <v>1097.544483917</v>
      </c>
      <c r="AN131" s="65">
        <v>1095.6454799149999</v>
      </c>
      <c r="AO131" s="151">
        <v>1039.1490068840001</v>
      </c>
      <c r="AP131" s="151">
        <v>985.30644680700004</v>
      </c>
      <c r="AQ131" s="151">
        <v>952.08988836000003</v>
      </c>
      <c r="AR131" s="151">
        <v>907.40255483299995</v>
      </c>
      <c r="AS131" s="151">
        <v>834.80928330200004</v>
      </c>
      <c r="AT131" s="151">
        <v>645.193475337</v>
      </c>
      <c r="AU131" s="151">
        <v>732.83946262300003</v>
      </c>
      <c r="AV131" s="151">
        <v>647.99146419299996</v>
      </c>
      <c r="AW131" s="151">
        <v>622.95387727399998</v>
      </c>
    </row>
    <row r="132" spans="1:49">
      <c r="A132" s="20"/>
      <c r="B132" s="255" t="s">
        <v>134</v>
      </c>
      <c r="C132" s="255"/>
      <c r="D132" s="8" t="s">
        <v>166</v>
      </c>
      <c r="E132" s="8" t="s">
        <v>167</v>
      </c>
      <c r="F132" s="65">
        <v>63.835322830682102</v>
      </c>
      <c r="G132" s="65">
        <v>91.712254702894754</v>
      </c>
      <c r="H132" s="66">
        <v>94</v>
      </c>
      <c r="I132" s="66">
        <v>111</v>
      </c>
      <c r="J132" s="66">
        <v>140</v>
      </c>
      <c r="K132" s="66">
        <v>178.62255760599999</v>
      </c>
      <c r="L132" s="66">
        <v>241.827945245</v>
      </c>
      <c r="M132" s="66">
        <v>258.41239018800002</v>
      </c>
      <c r="N132" s="66">
        <v>220.43225859200001</v>
      </c>
      <c r="O132" s="66">
        <v>358.85830240799999</v>
      </c>
      <c r="P132" s="66">
        <v>396.518711268</v>
      </c>
      <c r="Q132" s="66">
        <v>375.12811257099997</v>
      </c>
      <c r="R132" s="66">
        <v>341.23296029199997</v>
      </c>
      <c r="S132" s="66">
        <v>240.61913173900001</v>
      </c>
      <c r="T132" s="66">
        <v>210.290093152</v>
      </c>
      <c r="U132" s="66">
        <v>225.65346820400001</v>
      </c>
      <c r="V132" s="66">
        <v>208.11247407600001</v>
      </c>
      <c r="W132" s="66">
        <v>323.43856133999998</v>
      </c>
      <c r="X132" s="66">
        <v>302.664292214</v>
      </c>
      <c r="Y132" s="66">
        <v>305.12983645000003</v>
      </c>
      <c r="Z132" s="66">
        <v>270.67571176299998</v>
      </c>
      <c r="AA132" s="66">
        <v>350.23517640599999</v>
      </c>
      <c r="AB132" s="66">
        <v>377.122728752</v>
      </c>
      <c r="AC132" s="66">
        <v>360.69362078400002</v>
      </c>
      <c r="AD132" s="65">
        <v>342.231441604</v>
      </c>
      <c r="AE132" s="65">
        <v>392.75229606200003</v>
      </c>
      <c r="AF132" s="65">
        <v>441.50785927099997</v>
      </c>
      <c r="AG132" s="65">
        <v>401.17889528900002</v>
      </c>
      <c r="AH132" s="65">
        <v>614.59102431999997</v>
      </c>
      <c r="AI132" s="65">
        <v>590.71113911500004</v>
      </c>
      <c r="AJ132" s="65">
        <v>588.74163016800003</v>
      </c>
      <c r="AK132" s="65">
        <v>600.64646265199997</v>
      </c>
      <c r="AL132" s="65">
        <v>591.16005493499995</v>
      </c>
      <c r="AM132" s="65">
        <v>621.18382792099999</v>
      </c>
      <c r="AN132" s="65">
        <v>477.82313827400083</v>
      </c>
      <c r="AO132" s="151">
        <v>313.44551630299952</v>
      </c>
      <c r="AP132" s="151">
        <v>294.65543169600062</v>
      </c>
      <c r="AQ132" s="151">
        <v>434.522940635</v>
      </c>
      <c r="AR132" s="151">
        <v>408.90858926599998</v>
      </c>
      <c r="AS132" s="151">
        <v>419.462098422</v>
      </c>
      <c r="AT132" s="151">
        <v>513.59724646899997</v>
      </c>
      <c r="AU132" s="151">
        <v>523.20795623900005</v>
      </c>
      <c r="AV132" s="151">
        <v>581.35769094</v>
      </c>
      <c r="AW132" s="151">
        <v>563.13782826600004</v>
      </c>
    </row>
    <row r="133" spans="1:49">
      <c r="A133" s="20"/>
      <c r="B133" s="255" t="s">
        <v>117</v>
      </c>
      <c r="C133" s="255"/>
      <c r="D133" s="8" t="s">
        <v>166</v>
      </c>
      <c r="E133" s="8" t="s">
        <v>167</v>
      </c>
      <c r="F133" s="65">
        <v>2.2097501677914155</v>
      </c>
      <c r="G133" s="65">
        <v>2.5200046846691162</v>
      </c>
      <c r="H133" s="66">
        <v>58</v>
      </c>
      <c r="I133" s="66">
        <v>72</v>
      </c>
      <c r="J133" s="66">
        <v>89</v>
      </c>
      <c r="K133" s="66">
        <v>93.938393246999993</v>
      </c>
      <c r="L133" s="66">
        <v>96.005128213000006</v>
      </c>
      <c r="M133" s="66">
        <v>76.244863867999996</v>
      </c>
      <c r="N133" s="66">
        <v>43.241864081999999</v>
      </c>
      <c r="O133" s="66">
        <v>37.341245192000002</v>
      </c>
      <c r="P133" s="66">
        <v>167.27906610599999</v>
      </c>
      <c r="Q133" s="66">
        <v>90.206063951000004</v>
      </c>
      <c r="R133" s="66">
        <v>57.069398169000003</v>
      </c>
      <c r="S133" s="66">
        <v>50.372811149999997</v>
      </c>
      <c r="T133" s="66">
        <v>143.28526717599999</v>
      </c>
      <c r="U133" s="66">
        <v>30.772032836000001</v>
      </c>
      <c r="V133" s="66">
        <v>22.736297018999998</v>
      </c>
      <c r="W133" s="66">
        <v>38.136474157999999</v>
      </c>
      <c r="X133" s="66">
        <v>33.380106474000002</v>
      </c>
      <c r="Y133" s="66">
        <v>47.333430507000003</v>
      </c>
      <c r="Z133" s="66">
        <v>47.561547787000002</v>
      </c>
      <c r="AA133" s="66">
        <v>38.033148050000001</v>
      </c>
      <c r="AB133" s="66">
        <v>41.025809523</v>
      </c>
      <c r="AC133" s="66">
        <v>28.186442525</v>
      </c>
      <c r="AD133" s="65">
        <v>32.475952681000003</v>
      </c>
      <c r="AE133" s="65">
        <v>32.818459666000003</v>
      </c>
      <c r="AF133" s="65">
        <v>21.373895559000001</v>
      </c>
      <c r="AG133" s="65">
        <v>16.453728967</v>
      </c>
      <c r="AH133" s="65">
        <v>16.262551137999999</v>
      </c>
      <c r="AI133" s="65">
        <v>21.780304012999999</v>
      </c>
      <c r="AJ133" s="65">
        <v>22.627540922000001</v>
      </c>
      <c r="AK133" s="65">
        <v>30.393933214</v>
      </c>
      <c r="AL133" s="65">
        <v>23.297467626</v>
      </c>
      <c r="AM133" s="65">
        <v>21.255616432</v>
      </c>
      <c r="AN133" s="65">
        <v>12.668123592000001</v>
      </c>
      <c r="AO133" s="151">
        <v>20.504690480000001</v>
      </c>
      <c r="AP133" s="151">
        <v>15.920136694</v>
      </c>
      <c r="AQ133" s="151">
        <v>17.174508957</v>
      </c>
      <c r="AR133" s="151">
        <v>17.956115653000001</v>
      </c>
      <c r="AS133" s="151">
        <v>18.604133872999999</v>
      </c>
      <c r="AT133" s="151">
        <v>16.314219674</v>
      </c>
      <c r="AU133" s="151">
        <v>13.008098595</v>
      </c>
      <c r="AV133" s="151">
        <v>14.274094675000001</v>
      </c>
      <c r="AW133" s="151">
        <v>12.897527604</v>
      </c>
    </row>
    <row r="134" spans="1:49">
      <c r="A134" s="20"/>
      <c r="B134" s="255" t="s">
        <v>118</v>
      </c>
      <c r="C134" s="255"/>
      <c r="D134" s="8" t="s">
        <v>166</v>
      </c>
      <c r="E134" s="8" t="s">
        <v>167</v>
      </c>
      <c r="F134" s="65">
        <v>0.87190336237625388</v>
      </c>
      <c r="G134" s="65">
        <v>0.86582055692210469</v>
      </c>
      <c r="H134" s="66">
        <v>10</v>
      </c>
      <c r="I134" s="66">
        <v>13</v>
      </c>
      <c r="J134" s="66">
        <v>32</v>
      </c>
      <c r="K134" s="66">
        <v>41.761916986999999</v>
      </c>
      <c r="L134" s="66">
        <v>46.249833203000001</v>
      </c>
      <c r="M134" s="66">
        <v>59.665801833000003</v>
      </c>
      <c r="N134" s="66">
        <v>44.439714123999998</v>
      </c>
      <c r="O134" s="66">
        <v>25.519801416</v>
      </c>
      <c r="P134" s="66">
        <v>27.928532776000001</v>
      </c>
      <c r="Q134" s="66">
        <v>36.272405534999997</v>
      </c>
      <c r="R134" s="66">
        <v>10.58293156</v>
      </c>
      <c r="S134" s="66">
        <v>13.308878433</v>
      </c>
      <c r="T134" s="66">
        <v>14.713557822</v>
      </c>
      <c r="U134" s="66">
        <v>29.245514954000001</v>
      </c>
      <c r="V134" s="66">
        <v>27.300046183999999</v>
      </c>
      <c r="W134" s="66">
        <v>16.162858798999999</v>
      </c>
      <c r="X134" s="66">
        <v>15.358079653000001</v>
      </c>
      <c r="Y134" s="66">
        <v>15.061493037</v>
      </c>
      <c r="Z134" s="66">
        <v>11.131089471999999</v>
      </c>
      <c r="AA134" s="66">
        <v>10.764498647</v>
      </c>
      <c r="AB134" s="66">
        <v>12.578873881</v>
      </c>
      <c r="AC134" s="66">
        <v>13.549848017</v>
      </c>
      <c r="AD134" s="65">
        <v>10.641971185999999</v>
      </c>
      <c r="AE134" s="65">
        <v>17.601260967999998</v>
      </c>
      <c r="AF134" s="65">
        <v>13.359878263000001</v>
      </c>
      <c r="AG134" s="65">
        <v>19.341687970999999</v>
      </c>
      <c r="AH134" s="65">
        <v>32.444489857000001</v>
      </c>
      <c r="AI134" s="65">
        <v>31.085475405</v>
      </c>
      <c r="AJ134" s="65">
        <v>30.284846400999999</v>
      </c>
      <c r="AK134" s="65">
        <v>29.766367114000001</v>
      </c>
      <c r="AL134" s="65">
        <v>28.953935763</v>
      </c>
      <c r="AM134" s="65">
        <v>26.617092402000001</v>
      </c>
      <c r="AN134" s="65">
        <v>26.211503536999999</v>
      </c>
      <c r="AO134" s="151">
        <v>29.235010873</v>
      </c>
      <c r="AP134" s="151">
        <v>24.365613506999999</v>
      </c>
      <c r="AQ134" s="151">
        <v>27.359713472999999</v>
      </c>
      <c r="AR134" s="151">
        <v>28.461055406</v>
      </c>
      <c r="AS134" s="151">
        <v>23.002304778999999</v>
      </c>
      <c r="AT134" s="151">
        <v>22.016880157999999</v>
      </c>
      <c r="AU134" s="151">
        <v>61.497727742000002</v>
      </c>
      <c r="AV134" s="151">
        <v>62.848367818</v>
      </c>
      <c r="AW134" s="151">
        <v>63.219746788000002</v>
      </c>
    </row>
    <row r="135" spans="1:49">
      <c r="A135" s="20"/>
      <c r="B135" s="255" t="s">
        <v>119</v>
      </c>
      <c r="C135" s="255"/>
      <c r="D135" s="8" t="s">
        <v>166</v>
      </c>
      <c r="E135" s="8" t="s">
        <v>167</v>
      </c>
      <c r="F135" s="65">
        <v>174.42673125237877</v>
      </c>
      <c r="G135" s="65">
        <v>173.06755541545047</v>
      </c>
      <c r="H135" s="66">
        <v>39</v>
      </c>
      <c r="I135" s="66">
        <v>46</v>
      </c>
      <c r="J135" s="66">
        <v>16</v>
      </c>
      <c r="K135" s="66">
        <v>45.577081710000002</v>
      </c>
      <c r="L135" s="66">
        <v>71.490559356999995</v>
      </c>
      <c r="M135" s="66">
        <v>60.044708966000002</v>
      </c>
      <c r="N135" s="66">
        <v>12.439111454000001</v>
      </c>
      <c r="O135" s="66">
        <v>0</v>
      </c>
      <c r="P135" s="66">
        <v>3.9</v>
      </c>
      <c r="Q135" s="66">
        <v>0</v>
      </c>
      <c r="R135" s="66">
        <v>0.152566862</v>
      </c>
      <c r="S135" s="66">
        <v>0.152566851</v>
      </c>
      <c r="T135" s="66">
        <v>0.15256684500000001</v>
      </c>
      <c r="U135" s="66">
        <v>0.15256683300000001</v>
      </c>
      <c r="V135" s="66">
        <v>30.400378590999999</v>
      </c>
      <c r="W135" s="66">
        <v>30.400378579000002</v>
      </c>
      <c r="X135" s="66">
        <v>30.400378571000001</v>
      </c>
      <c r="Y135" s="66">
        <v>30.400378559</v>
      </c>
      <c r="Z135" s="66">
        <v>30.400378548999999</v>
      </c>
      <c r="AA135" s="66">
        <v>30.400378536000002</v>
      </c>
      <c r="AB135" s="66">
        <v>30.400378524000001</v>
      </c>
      <c r="AC135" s="66">
        <v>30.400378512</v>
      </c>
      <c r="AD135" s="65">
        <v>0.96506673799999998</v>
      </c>
      <c r="AE135" s="65">
        <v>8.1814325889999999</v>
      </c>
      <c r="AF135" s="65">
        <v>8.1050667139999995</v>
      </c>
      <c r="AG135" s="65">
        <v>0.965066702</v>
      </c>
      <c r="AH135" s="65">
        <v>0.96506669</v>
      </c>
      <c r="AI135" s="65">
        <v>0.96506667700000004</v>
      </c>
      <c r="AJ135" s="65">
        <v>7.8650666649999996</v>
      </c>
      <c r="AK135" s="65">
        <v>7.8650666549999997</v>
      </c>
      <c r="AL135" s="65">
        <v>7.7650666460000002</v>
      </c>
      <c r="AM135" s="65">
        <v>8.0761772040000004</v>
      </c>
      <c r="AN135" s="65">
        <v>8.0761771909999993</v>
      </c>
      <c r="AO135" s="151">
        <v>8.3911771789999996</v>
      </c>
      <c r="AP135" s="151">
        <v>8.2386105720000007</v>
      </c>
      <c r="AQ135" s="151">
        <v>1.5286105720000001</v>
      </c>
      <c r="AR135" s="151">
        <v>2.2539484019999998</v>
      </c>
      <c r="AS135" s="151">
        <v>5.6727608219999999</v>
      </c>
      <c r="AT135" s="151">
        <v>9.546491627</v>
      </c>
      <c r="AU135" s="151">
        <v>8.7281534690000004</v>
      </c>
      <c r="AV135" s="151">
        <v>5.2394483760000004</v>
      </c>
      <c r="AW135" s="151">
        <v>5.3282922209999999</v>
      </c>
    </row>
    <row r="136" spans="1:49">
      <c r="A136" s="20"/>
      <c r="B136" s="255" t="s">
        <v>120</v>
      </c>
      <c r="C136" s="255"/>
      <c r="D136" s="8" t="s">
        <v>166</v>
      </c>
      <c r="E136" s="8" t="s">
        <v>167</v>
      </c>
      <c r="F136" s="51" t="s">
        <v>197</v>
      </c>
      <c r="G136" s="51" t="s">
        <v>197</v>
      </c>
      <c r="H136" s="66">
        <v>34</v>
      </c>
      <c r="I136" s="66">
        <v>43</v>
      </c>
      <c r="J136" s="66">
        <v>43</v>
      </c>
      <c r="K136" s="66">
        <v>39.488959848999997</v>
      </c>
      <c r="L136" s="66">
        <v>37.932048131000002</v>
      </c>
      <c r="M136" s="66">
        <v>37.686571448000002</v>
      </c>
      <c r="N136" s="66">
        <v>33.821558654</v>
      </c>
      <c r="O136" s="66">
        <v>37.962023559000002</v>
      </c>
      <c r="P136" s="66">
        <v>32.814948063999999</v>
      </c>
      <c r="Q136" s="66">
        <v>44.285389135999999</v>
      </c>
      <c r="R136" s="66">
        <v>51.490697013999998</v>
      </c>
      <c r="S136" s="66">
        <v>174.12630182000001</v>
      </c>
      <c r="T136" s="66">
        <v>152.74603763900001</v>
      </c>
      <c r="U136" s="66">
        <v>163.524501735</v>
      </c>
      <c r="V136" s="66">
        <v>38.060611879</v>
      </c>
      <c r="W136" s="66">
        <v>63.883481576999998</v>
      </c>
      <c r="X136" s="66">
        <v>53.343389578999997</v>
      </c>
      <c r="Y136" s="66">
        <v>40.796955511</v>
      </c>
      <c r="Z136" s="66">
        <v>26.437060467999999</v>
      </c>
      <c r="AA136" s="66">
        <v>43.499419330999999</v>
      </c>
      <c r="AB136" s="66">
        <v>397.20180753</v>
      </c>
      <c r="AC136" s="66">
        <v>381.05894582500002</v>
      </c>
      <c r="AD136" s="65">
        <v>39.882638258999997</v>
      </c>
      <c r="AE136" s="65">
        <v>57.347877875000002</v>
      </c>
      <c r="AF136" s="65">
        <v>45.103544536999998</v>
      </c>
      <c r="AG136" s="65">
        <v>49.054027015999999</v>
      </c>
      <c r="AH136" s="65">
        <v>37.420775994000003</v>
      </c>
      <c r="AI136" s="65">
        <v>42.937103698000001</v>
      </c>
      <c r="AJ136" s="65">
        <v>28.149960801999999</v>
      </c>
      <c r="AK136" s="65">
        <v>92.368564328999994</v>
      </c>
      <c r="AL136" s="65">
        <v>67.934353950000002</v>
      </c>
      <c r="AM136" s="65">
        <v>87.212348137999996</v>
      </c>
      <c r="AN136" s="65">
        <v>81.054214931999994</v>
      </c>
      <c r="AO136" s="151">
        <v>48.131807223000003</v>
      </c>
      <c r="AP136" s="151">
        <v>40.716762914</v>
      </c>
      <c r="AQ136" s="151">
        <v>40.255788852000002</v>
      </c>
      <c r="AR136" s="151">
        <v>48.067018167000001</v>
      </c>
      <c r="AS136" s="151">
        <v>57.655682960999997</v>
      </c>
      <c r="AT136" s="151">
        <v>42.106606282000001</v>
      </c>
      <c r="AU136" s="151">
        <v>73.529682930000007</v>
      </c>
      <c r="AV136" s="151">
        <v>93.370070945999998</v>
      </c>
      <c r="AW136" s="151">
        <v>89.985890384000001</v>
      </c>
    </row>
    <row r="137" spans="1:49">
      <c r="A137" s="20"/>
      <c r="B137" s="255" t="s">
        <v>121</v>
      </c>
      <c r="C137" s="255"/>
      <c r="D137" s="8" t="s">
        <v>166</v>
      </c>
      <c r="E137" s="8" t="s">
        <v>167</v>
      </c>
      <c r="F137" s="65">
        <v>653.02669779231519</v>
      </c>
      <c r="G137" s="65">
        <v>705.8464153208929</v>
      </c>
      <c r="H137" s="66">
        <v>494</v>
      </c>
      <c r="I137" s="66">
        <v>410</v>
      </c>
      <c r="J137" s="66">
        <v>355</v>
      </c>
      <c r="K137" s="66">
        <v>421.46602596999998</v>
      </c>
      <c r="L137" s="66">
        <v>421.67318006599999</v>
      </c>
      <c r="M137" s="66">
        <v>452.062488621</v>
      </c>
      <c r="N137" s="66">
        <v>429.79141642899998</v>
      </c>
      <c r="O137" s="66">
        <v>478.04274280200002</v>
      </c>
      <c r="P137" s="66">
        <v>544.07513451900002</v>
      </c>
      <c r="Q137" s="66">
        <v>538.62783077100005</v>
      </c>
      <c r="R137" s="66">
        <v>543.29048925899997</v>
      </c>
      <c r="S137" s="66">
        <v>637.38963628600004</v>
      </c>
      <c r="T137" s="66">
        <v>717.68299870299995</v>
      </c>
      <c r="U137" s="66">
        <v>796.16813989399998</v>
      </c>
      <c r="V137" s="66">
        <v>708.31047703900003</v>
      </c>
      <c r="W137" s="66">
        <v>767.63190379100001</v>
      </c>
      <c r="X137" s="66">
        <v>807.44595796299996</v>
      </c>
      <c r="Y137" s="66">
        <v>809.15923982599998</v>
      </c>
      <c r="Z137" s="66">
        <v>775.32914330300002</v>
      </c>
      <c r="AA137" s="66">
        <v>924.55463911300001</v>
      </c>
      <c r="AB137" s="66">
        <v>978.17967190700006</v>
      </c>
      <c r="AC137" s="66">
        <v>1004.364672821</v>
      </c>
      <c r="AD137" s="65">
        <v>1014.828539676</v>
      </c>
      <c r="AE137" s="65">
        <v>1121.8684399260001</v>
      </c>
      <c r="AF137" s="65">
        <v>1522.5839977210001</v>
      </c>
      <c r="AG137" s="65">
        <v>1352.641970502</v>
      </c>
      <c r="AH137" s="65">
        <v>1235.388908998</v>
      </c>
      <c r="AI137" s="65">
        <v>1217.821327011</v>
      </c>
      <c r="AJ137" s="65">
        <v>1266.677443801</v>
      </c>
      <c r="AK137" s="65">
        <v>1308.485458697</v>
      </c>
      <c r="AL137" s="65">
        <v>1310.5980999129999</v>
      </c>
      <c r="AM137" s="65">
        <v>1428.0372944440001</v>
      </c>
      <c r="AN137" s="65">
        <v>1481.3847374730001</v>
      </c>
      <c r="AO137" s="151">
        <v>1557.0432899140001</v>
      </c>
      <c r="AP137" s="151">
        <v>1569.6087897770001</v>
      </c>
      <c r="AQ137" s="151">
        <v>1683.3151910849999</v>
      </c>
      <c r="AR137" s="151">
        <v>1884.147977675</v>
      </c>
      <c r="AS137" s="151">
        <v>1927.7720360159999</v>
      </c>
      <c r="AT137" s="151">
        <v>1865.730553679</v>
      </c>
      <c r="AU137" s="151">
        <v>2131.2953013770002</v>
      </c>
      <c r="AV137" s="151">
        <v>2358.1897245209998</v>
      </c>
      <c r="AW137" s="151">
        <v>2399.9068340839999</v>
      </c>
    </row>
    <row r="138" spans="1:49">
      <c r="A138" s="20"/>
      <c r="B138" s="255" t="s">
        <v>122</v>
      </c>
      <c r="C138" s="255"/>
      <c r="D138" s="8" t="s">
        <v>166</v>
      </c>
      <c r="E138" s="8" t="s">
        <v>167</v>
      </c>
      <c r="F138" s="51" t="s">
        <v>197</v>
      </c>
      <c r="G138" s="51" t="s">
        <v>197</v>
      </c>
      <c r="H138" s="66">
        <v>25</v>
      </c>
      <c r="I138" s="66">
        <v>45</v>
      </c>
      <c r="J138" s="66">
        <v>38</v>
      </c>
      <c r="K138" s="66">
        <v>25.258092148999999</v>
      </c>
      <c r="L138" s="66">
        <v>40.247252156999998</v>
      </c>
      <c r="M138" s="66">
        <v>34.968700447000003</v>
      </c>
      <c r="N138" s="66">
        <v>21.570872089000002</v>
      </c>
      <c r="O138" s="66">
        <v>18.447892661000001</v>
      </c>
      <c r="P138" s="66">
        <v>15.482548034000001</v>
      </c>
      <c r="Q138" s="66">
        <v>12.639720734999999</v>
      </c>
      <c r="R138" s="66">
        <v>64.412158095999999</v>
      </c>
      <c r="S138" s="66">
        <v>17.341704927999999</v>
      </c>
      <c r="T138" s="66">
        <v>13.643336505000001</v>
      </c>
      <c r="U138" s="66">
        <v>14.437567672</v>
      </c>
      <c r="V138" s="66">
        <v>12.794410533000001</v>
      </c>
      <c r="W138" s="66">
        <v>13.718622908</v>
      </c>
      <c r="X138" s="66">
        <v>413.24633687599999</v>
      </c>
      <c r="Y138" s="66">
        <v>426.04550289299999</v>
      </c>
      <c r="Z138" s="66">
        <v>404.53145659</v>
      </c>
      <c r="AA138" s="66">
        <v>400.619991094</v>
      </c>
      <c r="AB138" s="66">
        <v>393.34576841000001</v>
      </c>
      <c r="AC138" s="66">
        <v>19.160643924999999</v>
      </c>
      <c r="AD138" s="65">
        <v>19.578502988</v>
      </c>
      <c r="AE138" s="65">
        <v>18.024647942000001</v>
      </c>
      <c r="AF138" s="65">
        <v>16.532161740999999</v>
      </c>
      <c r="AG138" s="65">
        <v>15.217261179999999</v>
      </c>
      <c r="AH138" s="65">
        <v>13.986228536</v>
      </c>
      <c r="AI138" s="65">
        <v>16.306092432</v>
      </c>
      <c r="AJ138" s="65">
        <v>24.605960097000001</v>
      </c>
      <c r="AK138" s="65">
        <v>18.561077459</v>
      </c>
      <c r="AL138" s="65">
        <v>14.162554185999999</v>
      </c>
      <c r="AM138" s="65">
        <v>14.062701598</v>
      </c>
      <c r="AN138" s="65">
        <v>18.715916963000002</v>
      </c>
      <c r="AO138" s="151">
        <v>16.957588366</v>
      </c>
      <c r="AP138" s="151">
        <v>10.046065751</v>
      </c>
      <c r="AQ138" s="151">
        <v>9.4375972610000005</v>
      </c>
      <c r="AR138" s="151">
        <v>11.672668222</v>
      </c>
      <c r="AS138" s="151">
        <v>12.297157390000001</v>
      </c>
      <c r="AT138" s="151">
        <v>11.851556180999999</v>
      </c>
      <c r="AU138" s="151">
        <v>10.314226140000001</v>
      </c>
      <c r="AV138" s="151">
        <v>10.211575612000001</v>
      </c>
      <c r="AW138" s="151">
        <v>12.74409511</v>
      </c>
    </row>
    <row r="139" spans="1:49">
      <c r="A139" s="20"/>
      <c r="B139" s="255" t="s">
        <v>123</v>
      </c>
      <c r="C139" s="255"/>
      <c r="D139" s="8" t="s">
        <v>166</v>
      </c>
      <c r="E139" s="8" t="s">
        <v>167</v>
      </c>
      <c r="F139" s="51" t="s">
        <v>197</v>
      </c>
      <c r="G139" s="51" t="s">
        <v>197</v>
      </c>
      <c r="H139" s="66">
        <v>10</v>
      </c>
      <c r="I139" s="51" t="s">
        <v>197</v>
      </c>
      <c r="J139" s="51" t="s">
        <v>197</v>
      </c>
      <c r="K139" s="66">
        <v>9.5651345049999996</v>
      </c>
      <c r="L139" s="66">
        <v>9.5601924080000007</v>
      </c>
      <c r="M139" s="66">
        <v>9.5584557710000002</v>
      </c>
      <c r="N139" s="66">
        <v>4.3216295149999997</v>
      </c>
      <c r="O139" s="66">
        <v>0</v>
      </c>
      <c r="P139" s="66">
        <v>2.2009074999999999E-2</v>
      </c>
      <c r="Q139" s="66">
        <v>0.28968694299999997</v>
      </c>
      <c r="R139" s="66">
        <v>0.44100540599999999</v>
      </c>
      <c r="S139" s="66">
        <v>0.54261398199999999</v>
      </c>
      <c r="T139" s="66">
        <v>0.39139429199999998</v>
      </c>
      <c r="U139" s="66">
        <v>0.23043754</v>
      </c>
      <c r="V139" s="66">
        <v>0.21261121899999999</v>
      </c>
      <c r="W139" s="66">
        <v>0.23621999699999999</v>
      </c>
      <c r="X139" s="66">
        <v>0.23578712600000001</v>
      </c>
      <c r="Y139" s="66">
        <v>0.23489580099999999</v>
      </c>
      <c r="Z139" s="66">
        <v>0.23356733800000001</v>
      </c>
      <c r="AA139" s="66">
        <v>1.5645339250000001</v>
      </c>
      <c r="AB139" s="66">
        <v>1.5629591190000001</v>
      </c>
      <c r="AC139" s="66">
        <v>1.5629591060000001</v>
      </c>
      <c r="AD139" s="65">
        <v>1.546682219</v>
      </c>
      <c r="AE139" s="65">
        <v>1.5466822060000001</v>
      </c>
      <c r="AF139" s="65">
        <v>1.5466821930000001</v>
      </c>
      <c r="AG139" s="65">
        <v>1.5466821799999999</v>
      </c>
      <c r="AH139" s="65">
        <v>1.546682168</v>
      </c>
      <c r="AI139" s="65">
        <v>1.546682154</v>
      </c>
      <c r="AJ139" s="65">
        <v>1.5466821420000001</v>
      </c>
      <c r="AK139" s="65">
        <v>2.0106033700000001</v>
      </c>
      <c r="AL139" s="65">
        <v>0.19640860600000001</v>
      </c>
      <c r="AM139" s="65">
        <v>0</v>
      </c>
      <c r="AN139" s="65">
        <v>0</v>
      </c>
      <c r="AO139" s="151">
        <v>0</v>
      </c>
      <c r="AP139" s="151">
        <v>0</v>
      </c>
      <c r="AQ139" s="151">
        <v>0</v>
      </c>
      <c r="AR139" s="151">
        <v>5.8478430450000003</v>
      </c>
      <c r="AS139" s="151">
        <v>5.8608291340000003</v>
      </c>
      <c r="AT139" s="151">
        <v>5.8608291340000003</v>
      </c>
      <c r="AU139" s="151">
        <v>5.7531521730000001</v>
      </c>
      <c r="AV139" s="151">
        <v>5.7505685639999999</v>
      </c>
      <c r="AW139" s="151">
        <v>5.7478430449999998</v>
      </c>
    </row>
    <row r="140" spans="1:49">
      <c r="A140" s="20"/>
      <c r="B140" s="255" t="s">
        <v>124</v>
      </c>
      <c r="C140" s="255"/>
      <c r="D140" s="8"/>
      <c r="E140" s="8"/>
      <c r="F140" s="51" t="s">
        <v>197</v>
      </c>
      <c r="G140" s="51" t="s">
        <v>197</v>
      </c>
      <c r="H140" s="51" t="s">
        <v>197</v>
      </c>
      <c r="I140" s="51" t="s">
        <v>197</v>
      </c>
      <c r="J140" s="51" t="s">
        <v>197</v>
      </c>
      <c r="K140" s="51" t="s">
        <v>197</v>
      </c>
      <c r="L140" s="51" t="s">
        <v>197</v>
      </c>
      <c r="M140" s="51">
        <v>0</v>
      </c>
      <c r="N140" s="51">
        <v>0</v>
      </c>
      <c r="O140" s="51">
        <v>0</v>
      </c>
      <c r="P140" s="51">
        <v>0</v>
      </c>
      <c r="Q140" s="51">
        <v>0</v>
      </c>
      <c r="R140" s="51">
        <v>0</v>
      </c>
      <c r="S140" s="51">
        <v>0</v>
      </c>
      <c r="T140" s="51">
        <v>0</v>
      </c>
      <c r="U140" s="51">
        <v>0</v>
      </c>
      <c r="V140" s="51">
        <v>0</v>
      </c>
      <c r="W140" s="51">
        <v>0</v>
      </c>
      <c r="X140" s="51">
        <v>0</v>
      </c>
      <c r="Y140" s="51">
        <v>0</v>
      </c>
      <c r="Z140" s="51">
        <v>0</v>
      </c>
      <c r="AA140" s="51">
        <v>0</v>
      </c>
      <c r="AB140" s="51">
        <v>0</v>
      </c>
      <c r="AC140" s="51">
        <v>0</v>
      </c>
      <c r="AD140" s="51">
        <v>0</v>
      </c>
      <c r="AE140" s="51">
        <v>0</v>
      </c>
      <c r="AF140" s="51">
        <v>0</v>
      </c>
      <c r="AG140" s="51">
        <v>0</v>
      </c>
      <c r="AH140" s="51">
        <v>0</v>
      </c>
      <c r="AI140" s="51">
        <v>0</v>
      </c>
      <c r="AJ140" s="51">
        <v>0</v>
      </c>
      <c r="AK140" s="51">
        <v>0</v>
      </c>
      <c r="AL140" s="51">
        <v>0</v>
      </c>
      <c r="AM140" s="51">
        <v>0</v>
      </c>
      <c r="AN140" s="51">
        <v>0</v>
      </c>
      <c r="AO140" s="116">
        <v>0</v>
      </c>
      <c r="AP140" s="116">
        <v>0</v>
      </c>
      <c r="AQ140" s="116">
        <v>0</v>
      </c>
      <c r="AR140" s="116">
        <v>0</v>
      </c>
      <c r="AS140" s="116">
        <v>0</v>
      </c>
      <c r="AT140" s="116">
        <v>0</v>
      </c>
      <c r="AU140" s="116">
        <v>0</v>
      </c>
      <c r="AV140" s="116">
        <v>0</v>
      </c>
      <c r="AW140" s="116">
        <v>0.13532792099999999</v>
      </c>
    </row>
    <row r="141" spans="1:49">
      <c r="A141" s="20"/>
      <c r="B141" s="255" t="s">
        <v>125</v>
      </c>
      <c r="C141" s="255"/>
      <c r="D141" s="8" t="s">
        <v>166</v>
      </c>
      <c r="E141" s="8" t="s">
        <v>167</v>
      </c>
      <c r="F141" s="65">
        <v>2.6103544153696938</v>
      </c>
      <c r="G141" s="65">
        <v>5.753038063274083</v>
      </c>
      <c r="H141" s="66">
        <v>1</v>
      </c>
      <c r="I141" s="66">
        <v>0</v>
      </c>
      <c r="J141" s="66">
        <v>1</v>
      </c>
      <c r="K141" s="66">
        <v>1.2549999979999999</v>
      </c>
      <c r="L141" s="66">
        <v>1.171999998</v>
      </c>
      <c r="M141" s="66">
        <v>1.9027406140000001</v>
      </c>
      <c r="N141" s="66">
        <v>1.168206705</v>
      </c>
      <c r="O141" s="66">
        <v>1.078910676</v>
      </c>
      <c r="P141" s="66">
        <v>1.059705259</v>
      </c>
      <c r="Q141" s="66">
        <v>1.056092413</v>
      </c>
      <c r="R141" s="66">
        <v>5.0554219690000002</v>
      </c>
      <c r="S141" s="66">
        <v>5.1133807129999997</v>
      </c>
      <c r="T141" s="66">
        <v>4.6209458320000003</v>
      </c>
      <c r="U141" s="66">
        <v>8.7333557059999993</v>
      </c>
      <c r="V141" s="66">
        <v>8.3871816050000003</v>
      </c>
      <c r="W141" s="66">
        <v>6.6724584250000003</v>
      </c>
      <c r="X141" s="66">
        <v>7.7818163240000002</v>
      </c>
      <c r="Y141" s="66">
        <v>11.870905435999999</v>
      </c>
      <c r="Z141" s="66">
        <v>11.811730112999999</v>
      </c>
      <c r="AA141" s="66">
        <v>20.964554410000002</v>
      </c>
      <c r="AB141" s="66">
        <v>19.768706525999999</v>
      </c>
      <c r="AC141" s="66">
        <v>19.758097236000001</v>
      </c>
      <c r="AD141" s="65">
        <v>12.690084724</v>
      </c>
      <c r="AE141" s="65">
        <v>19.046719871000001</v>
      </c>
      <c r="AF141" s="65">
        <v>42.507298130000002</v>
      </c>
      <c r="AG141" s="65">
        <v>42.331147727000001</v>
      </c>
      <c r="AH141" s="65">
        <v>38.410493903000003</v>
      </c>
      <c r="AI141" s="65">
        <v>37.863130855000001</v>
      </c>
      <c r="AJ141" s="65">
        <v>37.140304571999998</v>
      </c>
      <c r="AK141" s="65">
        <v>59.023752834</v>
      </c>
      <c r="AL141" s="65">
        <v>28.437496635999999</v>
      </c>
      <c r="AM141" s="65">
        <v>27.274640804000001</v>
      </c>
      <c r="AN141" s="65">
        <v>26.148170555</v>
      </c>
      <c r="AO141" s="151">
        <v>20.373307240999999</v>
      </c>
      <c r="AP141" s="151">
        <v>19.412988689999999</v>
      </c>
      <c r="AQ141" s="151">
        <v>19.211385</v>
      </c>
      <c r="AR141" s="151">
        <v>38.498277973999997</v>
      </c>
      <c r="AS141" s="151">
        <v>29.504223326000002</v>
      </c>
      <c r="AT141" s="151">
        <v>36.551549033000001</v>
      </c>
      <c r="AU141" s="151">
        <v>36.446116785999997</v>
      </c>
      <c r="AV141" s="151">
        <v>16.97315206</v>
      </c>
      <c r="AW141" s="151">
        <v>16.515799025</v>
      </c>
    </row>
    <row r="142" spans="1:49">
      <c r="A142" s="20"/>
      <c r="B142" s="255" t="s">
        <v>126</v>
      </c>
      <c r="C142" s="255"/>
      <c r="D142" s="8" t="s">
        <v>166</v>
      </c>
      <c r="E142" s="8" t="s">
        <v>167</v>
      </c>
      <c r="F142" s="65">
        <v>1.2521560572700747</v>
      </c>
      <c r="G142" s="65">
        <v>1.7157252947831414</v>
      </c>
      <c r="H142" s="66">
        <v>1</v>
      </c>
      <c r="I142" s="66">
        <v>7</v>
      </c>
      <c r="J142" s="66">
        <v>6</v>
      </c>
      <c r="K142" s="66">
        <v>15.394719019</v>
      </c>
      <c r="L142" s="66">
        <v>20.005249081999999</v>
      </c>
      <c r="M142" s="66">
        <v>10.536255200999999</v>
      </c>
      <c r="N142" s="66">
        <v>11.052250857000001</v>
      </c>
      <c r="O142" s="66">
        <v>14.039550821000001</v>
      </c>
      <c r="P142" s="66">
        <v>7.8988823999999997</v>
      </c>
      <c r="Q142" s="66">
        <v>3.3499312510000001</v>
      </c>
      <c r="R142" s="66">
        <v>3.6117755539999998</v>
      </c>
      <c r="S142" s="66">
        <v>4.1357406369999996</v>
      </c>
      <c r="T142" s="66">
        <v>2.8108003269999999</v>
      </c>
      <c r="U142" s="66">
        <v>3.01672779</v>
      </c>
      <c r="V142" s="66">
        <v>4.3913832849999999</v>
      </c>
      <c r="W142" s="66">
        <v>5.8895282770000001</v>
      </c>
      <c r="X142" s="66">
        <v>5.5422732029999997</v>
      </c>
      <c r="Y142" s="66">
        <v>11.436747732000001</v>
      </c>
      <c r="Z142" s="66">
        <v>11.05388939</v>
      </c>
      <c r="AA142" s="66">
        <v>14.69000692</v>
      </c>
      <c r="AB142" s="66">
        <v>14.568584928</v>
      </c>
      <c r="AC142" s="66">
        <v>21.330952873000001</v>
      </c>
      <c r="AD142" s="65">
        <v>10.817961262000001</v>
      </c>
      <c r="AE142" s="65">
        <v>10.615386252</v>
      </c>
      <c r="AF142" s="65">
        <v>2.6283460349999999</v>
      </c>
      <c r="AG142" s="65">
        <v>2.583641944</v>
      </c>
      <c r="AH142" s="65">
        <v>1.416121639</v>
      </c>
      <c r="AI142" s="65">
        <v>0.95224507000000003</v>
      </c>
      <c r="AJ142" s="65">
        <v>0.88698106300000001</v>
      </c>
      <c r="AK142" s="65">
        <v>17.324148779000001</v>
      </c>
      <c r="AL142" s="65">
        <v>17.282074595000001</v>
      </c>
      <c r="AM142" s="65">
        <v>17.495578322</v>
      </c>
      <c r="AN142" s="65">
        <v>17.060449704</v>
      </c>
      <c r="AO142" s="151">
        <v>1.8379891900000001</v>
      </c>
      <c r="AP142" s="151">
        <v>5.5874676030000003</v>
      </c>
      <c r="AQ142" s="151">
        <v>5.4308676030000003</v>
      </c>
      <c r="AR142" s="151">
        <v>5.3508676030000002</v>
      </c>
      <c r="AS142" s="151">
        <v>9.5552674920000005</v>
      </c>
      <c r="AT142" s="151">
        <v>148.79615151799999</v>
      </c>
      <c r="AU142" s="151">
        <v>2.0429049240000001</v>
      </c>
      <c r="AV142" s="151">
        <v>26.897072718</v>
      </c>
      <c r="AW142" s="151">
        <v>26.306387727000001</v>
      </c>
    </row>
    <row r="143" spans="1:49">
      <c r="A143" s="20"/>
      <c r="B143" s="255" t="s">
        <v>127</v>
      </c>
      <c r="C143" s="255"/>
      <c r="D143" s="8" t="s">
        <v>166</v>
      </c>
      <c r="E143" s="8" t="s">
        <v>167</v>
      </c>
      <c r="F143" s="51" t="s">
        <v>197</v>
      </c>
      <c r="G143" s="65">
        <v>9.7617023574551015E-2</v>
      </c>
      <c r="H143" s="51" t="s">
        <v>197</v>
      </c>
      <c r="I143" s="51" t="s">
        <v>197</v>
      </c>
      <c r="J143" s="51" t="s">
        <v>197</v>
      </c>
      <c r="K143" s="66">
        <v>0.45407650100000002</v>
      </c>
      <c r="L143" s="66">
        <v>0.45407650100000002</v>
      </c>
      <c r="M143" s="66">
        <v>4.5468666280000001</v>
      </c>
      <c r="N143" s="66">
        <v>4.5468666280000001</v>
      </c>
      <c r="O143" s="66">
        <v>4.4835139819999998</v>
      </c>
      <c r="P143" s="66">
        <v>3.6207314820000001</v>
      </c>
      <c r="Q143" s="66">
        <v>3.6048220519999998</v>
      </c>
      <c r="R143" s="66">
        <v>3.5885123999999999</v>
      </c>
      <c r="S143" s="66">
        <v>3.5885123999999999</v>
      </c>
      <c r="T143" s="66">
        <v>4.1580830430000004</v>
      </c>
      <c r="U143" s="66">
        <v>4.4790741189999999</v>
      </c>
      <c r="V143" s="66">
        <v>4.4023373079999999</v>
      </c>
      <c r="W143" s="66">
        <v>4.4521473460000003</v>
      </c>
      <c r="X143" s="66">
        <v>0.72535324800000001</v>
      </c>
      <c r="Y143" s="66">
        <v>0.70968034700000004</v>
      </c>
      <c r="Z143" s="66">
        <v>0.68735876500000004</v>
      </c>
      <c r="AA143" s="66">
        <v>0.68551324899999999</v>
      </c>
      <c r="AB143" s="66">
        <v>0.68551324899999999</v>
      </c>
      <c r="AC143" s="66">
        <v>0.68551324899999999</v>
      </c>
      <c r="AD143" s="65">
        <v>0.68457527200000001</v>
      </c>
      <c r="AE143" s="65">
        <v>0.70048793899999995</v>
      </c>
      <c r="AF143" s="65">
        <v>0.69951873899999994</v>
      </c>
      <c r="AG143" s="65">
        <v>0.97623456099999995</v>
      </c>
      <c r="AH143" s="65">
        <v>0.67669121600000004</v>
      </c>
      <c r="AI143" s="65">
        <v>0.67355262599999999</v>
      </c>
      <c r="AJ143" s="65">
        <v>0.67030955999999997</v>
      </c>
      <c r="AK143" s="65">
        <v>0.66695853900000002</v>
      </c>
      <c r="AL143" s="65">
        <v>0.66466278000000001</v>
      </c>
      <c r="AM143" s="65">
        <v>0.36391016399999998</v>
      </c>
      <c r="AN143" s="65">
        <v>2.1579392419999999</v>
      </c>
      <c r="AO143" s="151">
        <v>1.79526298</v>
      </c>
      <c r="AP143" s="151">
        <v>1.791465538</v>
      </c>
      <c r="AQ143" s="151">
        <v>1.787666059</v>
      </c>
      <c r="AR143" s="151">
        <v>1.6188056099999999</v>
      </c>
      <c r="AS143" s="151">
        <v>2.0919129519999999</v>
      </c>
      <c r="AT143" s="151">
        <v>0.85842932999999999</v>
      </c>
      <c r="AU143" s="151">
        <v>0.51459046100000005</v>
      </c>
      <c r="AV143" s="151">
        <v>0.111074875</v>
      </c>
      <c r="AW143" s="151">
        <v>0.31016204400000003</v>
      </c>
    </row>
    <row r="144" spans="1:49">
      <c r="A144" s="20"/>
      <c r="B144" s="255" t="s">
        <v>128</v>
      </c>
      <c r="C144" s="255"/>
      <c r="D144" s="8" t="s">
        <v>166</v>
      </c>
      <c r="E144" s="8" t="s">
        <v>167</v>
      </c>
      <c r="F144" s="65">
        <v>0.6458940141435886</v>
      </c>
      <c r="G144" s="65">
        <v>1.6605504553714385</v>
      </c>
      <c r="H144" s="66">
        <v>137</v>
      </c>
      <c r="I144" s="66">
        <v>139</v>
      </c>
      <c r="J144" s="66">
        <v>127</v>
      </c>
      <c r="K144" s="66">
        <v>182.63544990899999</v>
      </c>
      <c r="L144" s="66">
        <v>170.28536587400001</v>
      </c>
      <c r="M144" s="66">
        <v>120.62073780999999</v>
      </c>
      <c r="N144" s="66">
        <v>97.094252777999998</v>
      </c>
      <c r="O144" s="66">
        <v>84.861223339999995</v>
      </c>
      <c r="P144" s="66">
        <v>80.251382724999999</v>
      </c>
      <c r="Q144" s="66">
        <v>67.259673999</v>
      </c>
      <c r="R144" s="66">
        <v>83.366353700000005</v>
      </c>
      <c r="S144" s="66">
        <v>91.148442403000004</v>
      </c>
      <c r="T144" s="66">
        <v>72.758369403000003</v>
      </c>
      <c r="U144" s="66">
        <v>64.380503986999997</v>
      </c>
      <c r="V144" s="66">
        <v>63.871600909999998</v>
      </c>
      <c r="W144" s="66">
        <v>67.451299223999996</v>
      </c>
      <c r="X144" s="66">
        <v>74.966839020999998</v>
      </c>
      <c r="Y144" s="66">
        <v>86.686023156000005</v>
      </c>
      <c r="Z144" s="66">
        <v>132.08663470400001</v>
      </c>
      <c r="AA144" s="66">
        <v>246.558931599</v>
      </c>
      <c r="AB144" s="66">
        <v>248.27847355</v>
      </c>
      <c r="AC144" s="66">
        <v>241.709700978</v>
      </c>
      <c r="AD144" s="65">
        <v>285.37833425899998</v>
      </c>
      <c r="AE144" s="65">
        <v>251.798638221</v>
      </c>
      <c r="AF144" s="65">
        <v>189.98387829500001</v>
      </c>
      <c r="AG144" s="65">
        <v>179.34862555699999</v>
      </c>
      <c r="AH144" s="65">
        <v>149.316320918</v>
      </c>
      <c r="AI144" s="65">
        <v>171.71982130699999</v>
      </c>
      <c r="AJ144" s="65">
        <v>144.131167772</v>
      </c>
      <c r="AK144" s="65">
        <v>42.19419619</v>
      </c>
      <c r="AL144" s="65">
        <v>64.953263836999994</v>
      </c>
      <c r="AM144" s="65">
        <v>59.573951971</v>
      </c>
      <c r="AN144" s="65">
        <v>58.636722499000001</v>
      </c>
      <c r="AO144" s="151">
        <v>52.539857951000002</v>
      </c>
      <c r="AP144" s="151">
        <v>53.745564666</v>
      </c>
      <c r="AQ144" s="151">
        <v>50.821011325000001</v>
      </c>
      <c r="AR144" s="151">
        <v>57.681922470000003</v>
      </c>
      <c r="AS144" s="151">
        <v>59.051867156999997</v>
      </c>
      <c r="AT144" s="151">
        <v>64.281607180999998</v>
      </c>
      <c r="AU144" s="151">
        <v>68.201854605999998</v>
      </c>
      <c r="AV144" s="151">
        <v>69.748699321000004</v>
      </c>
      <c r="AW144" s="151">
        <v>74.073241221000004</v>
      </c>
    </row>
    <row r="145" spans="1:49">
      <c r="A145" s="20"/>
      <c r="B145" s="255" t="s">
        <v>129</v>
      </c>
      <c r="C145" s="255"/>
      <c r="D145" s="8"/>
      <c r="E145" s="8"/>
      <c r="F145" s="51" t="s">
        <v>197</v>
      </c>
      <c r="G145" s="51" t="s">
        <v>197</v>
      </c>
      <c r="H145" s="51" t="s">
        <v>197</v>
      </c>
      <c r="I145" s="51" t="s">
        <v>197</v>
      </c>
      <c r="J145" s="51" t="s">
        <v>197</v>
      </c>
      <c r="K145" s="51" t="s">
        <v>197</v>
      </c>
      <c r="L145" s="51" t="s">
        <v>197</v>
      </c>
      <c r="M145" s="51">
        <v>0</v>
      </c>
      <c r="N145" s="51">
        <v>0</v>
      </c>
      <c r="O145" s="51">
        <v>0</v>
      </c>
      <c r="P145" s="51">
        <v>0</v>
      </c>
      <c r="Q145" s="51">
        <v>0</v>
      </c>
      <c r="R145" s="51">
        <v>0</v>
      </c>
      <c r="S145" s="51">
        <v>0</v>
      </c>
      <c r="T145" s="51">
        <v>0</v>
      </c>
      <c r="U145" s="51">
        <v>0</v>
      </c>
      <c r="V145" s="51">
        <v>0</v>
      </c>
      <c r="W145" s="51">
        <v>0</v>
      </c>
      <c r="X145" s="51">
        <v>0</v>
      </c>
      <c r="Y145" s="51">
        <v>0</v>
      </c>
      <c r="Z145" s="51">
        <v>0</v>
      </c>
      <c r="AA145" s="51">
        <v>0</v>
      </c>
      <c r="AB145" s="51">
        <v>0</v>
      </c>
      <c r="AC145" s="51">
        <v>0</v>
      </c>
      <c r="AD145" s="51">
        <v>0</v>
      </c>
      <c r="AE145" s="51">
        <v>0</v>
      </c>
      <c r="AF145" s="51">
        <v>0</v>
      </c>
      <c r="AG145" s="51">
        <v>0</v>
      </c>
      <c r="AH145" s="51">
        <v>0</v>
      </c>
      <c r="AI145" s="51">
        <v>0</v>
      </c>
      <c r="AJ145" s="51">
        <v>0</v>
      </c>
      <c r="AK145" s="51">
        <v>0</v>
      </c>
      <c r="AL145" s="51">
        <v>0</v>
      </c>
      <c r="AM145" s="51">
        <v>0</v>
      </c>
      <c r="AN145" s="51">
        <v>0</v>
      </c>
      <c r="AO145" s="116">
        <v>0</v>
      </c>
      <c r="AP145" s="116">
        <v>0</v>
      </c>
      <c r="AQ145" s="116">
        <v>0</v>
      </c>
      <c r="AR145" s="116">
        <v>0</v>
      </c>
      <c r="AS145" s="116">
        <v>0</v>
      </c>
      <c r="AT145" s="116">
        <v>0</v>
      </c>
      <c r="AU145" s="116">
        <v>0</v>
      </c>
      <c r="AV145" s="116">
        <v>0</v>
      </c>
      <c r="AW145" s="116">
        <v>0</v>
      </c>
    </row>
    <row r="146" spans="1:49">
      <c r="A146" s="20"/>
      <c r="B146" s="255" t="s">
        <v>77</v>
      </c>
      <c r="C146" s="255"/>
      <c r="D146" s="8" t="s">
        <v>166</v>
      </c>
      <c r="E146" s="8" t="s">
        <v>167</v>
      </c>
      <c r="F146" s="51" t="s">
        <v>197</v>
      </c>
      <c r="G146" s="51" t="s">
        <v>197</v>
      </c>
      <c r="H146" s="66">
        <v>55</v>
      </c>
      <c r="I146" s="66">
        <v>56</v>
      </c>
      <c r="J146" s="66">
        <v>50</v>
      </c>
      <c r="K146" s="66">
        <v>52.922596237</v>
      </c>
      <c r="L146" s="66">
        <v>51.147477490999997</v>
      </c>
      <c r="M146" s="66">
        <v>84.346718483000004</v>
      </c>
      <c r="N146" s="66">
        <v>83.45773002</v>
      </c>
      <c r="O146" s="66">
        <v>80.980710568000006</v>
      </c>
      <c r="P146" s="66">
        <v>107.532885256</v>
      </c>
      <c r="Q146" s="66">
        <v>98.134227887999998</v>
      </c>
      <c r="R146" s="66">
        <v>94.488027568000007</v>
      </c>
      <c r="S146" s="66">
        <v>94.229836149999997</v>
      </c>
      <c r="T146" s="66">
        <v>133.91963137400001</v>
      </c>
      <c r="U146" s="66">
        <v>136.165393018</v>
      </c>
      <c r="V146" s="66">
        <v>108.97438427500001</v>
      </c>
      <c r="W146" s="66">
        <v>174.080157474</v>
      </c>
      <c r="X146" s="66">
        <v>196.14224025199999</v>
      </c>
      <c r="Y146" s="66">
        <v>188.74158475900001</v>
      </c>
      <c r="Z146" s="66">
        <v>131.40903213499999</v>
      </c>
      <c r="AA146" s="66">
        <v>158.98802043000001</v>
      </c>
      <c r="AB146" s="66">
        <v>167.34654520699999</v>
      </c>
      <c r="AC146" s="66">
        <v>157.92241614100001</v>
      </c>
      <c r="AD146" s="65">
        <v>157.753876862</v>
      </c>
      <c r="AE146" s="65">
        <v>171.540418182</v>
      </c>
      <c r="AF146" s="65">
        <v>225.03637556800001</v>
      </c>
      <c r="AG146" s="65">
        <v>206.86135810499999</v>
      </c>
      <c r="AH146" s="65">
        <v>220.85925102799999</v>
      </c>
      <c r="AI146" s="65">
        <v>202.928427887</v>
      </c>
      <c r="AJ146" s="65">
        <v>239.695449618</v>
      </c>
      <c r="AK146" s="65">
        <v>220.71920637400001</v>
      </c>
      <c r="AL146" s="65">
        <v>223.34558736899999</v>
      </c>
      <c r="AM146" s="65">
        <v>262.03032702799999</v>
      </c>
      <c r="AN146" s="65">
        <v>287.82698210199999</v>
      </c>
      <c r="AO146" s="151">
        <v>295.60005773699999</v>
      </c>
      <c r="AP146" s="151">
        <v>277.34167014299999</v>
      </c>
      <c r="AQ146" s="151">
        <v>315.01241925400001</v>
      </c>
      <c r="AR146" s="151">
        <v>340.15319157200003</v>
      </c>
      <c r="AS146" s="151">
        <v>315.43534018600002</v>
      </c>
      <c r="AT146" s="151">
        <v>333.75313454500002</v>
      </c>
      <c r="AU146" s="151">
        <v>362.204792349</v>
      </c>
      <c r="AV146" s="151">
        <v>362.77415610999998</v>
      </c>
      <c r="AW146" s="151">
        <v>390.020796792</v>
      </c>
    </row>
    <row r="147" spans="1:49">
      <c r="A147" s="20"/>
      <c r="B147" s="255" t="s">
        <v>130</v>
      </c>
      <c r="C147" s="255"/>
      <c r="D147" s="8"/>
      <c r="E147" s="8"/>
      <c r="F147" s="51" t="s">
        <v>197</v>
      </c>
      <c r="G147" s="51" t="s">
        <v>197</v>
      </c>
      <c r="H147" s="51" t="s">
        <v>197</v>
      </c>
      <c r="I147" s="51" t="s">
        <v>197</v>
      </c>
      <c r="J147" s="51" t="s">
        <v>197</v>
      </c>
      <c r="K147" s="51" t="s">
        <v>197</v>
      </c>
      <c r="L147" s="51" t="s">
        <v>197</v>
      </c>
      <c r="M147" s="51">
        <v>0</v>
      </c>
      <c r="N147" s="51">
        <v>0</v>
      </c>
      <c r="O147" s="51">
        <v>0</v>
      </c>
      <c r="P147" s="51">
        <v>0</v>
      </c>
      <c r="Q147" s="51">
        <v>0</v>
      </c>
      <c r="R147" s="51">
        <v>0</v>
      </c>
      <c r="S147" s="51">
        <v>0</v>
      </c>
      <c r="T147" s="51">
        <v>0</v>
      </c>
      <c r="U147" s="51">
        <v>0</v>
      </c>
      <c r="V147" s="51">
        <v>0</v>
      </c>
      <c r="W147" s="51">
        <v>0</v>
      </c>
      <c r="X147" s="51">
        <v>0</v>
      </c>
      <c r="Y147" s="51">
        <v>0</v>
      </c>
      <c r="Z147" s="51">
        <v>0</v>
      </c>
      <c r="AA147" s="51">
        <v>0</v>
      </c>
      <c r="AB147" s="51">
        <v>0</v>
      </c>
      <c r="AC147" s="51">
        <v>0</v>
      </c>
      <c r="AD147" s="51">
        <v>0</v>
      </c>
      <c r="AE147" s="51">
        <v>0</v>
      </c>
      <c r="AF147" s="51">
        <v>0</v>
      </c>
      <c r="AG147" s="51">
        <v>0</v>
      </c>
      <c r="AH147" s="51">
        <v>0</v>
      </c>
      <c r="AI147" s="51">
        <v>0</v>
      </c>
      <c r="AJ147" s="51">
        <v>0</v>
      </c>
      <c r="AK147" s="51">
        <v>0</v>
      </c>
      <c r="AL147" s="51">
        <v>0</v>
      </c>
      <c r="AM147" s="51">
        <v>0</v>
      </c>
      <c r="AN147" s="51">
        <v>0</v>
      </c>
      <c r="AO147" s="116">
        <v>0</v>
      </c>
      <c r="AP147" s="116">
        <v>0</v>
      </c>
      <c r="AQ147" s="116">
        <v>0</v>
      </c>
      <c r="AR147" s="116">
        <v>0</v>
      </c>
      <c r="AS147" s="116">
        <v>0</v>
      </c>
      <c r="AT147" s="116">
        <v>0</v>
      </c>
      <c r="AU147" s="116">
        <v>0</v>
      </c>
      <c r="AV147" s="116">
        <v>0</v>
      </c>
      <c r="AW147" s="116">
        <v>0</v>
      </c>
    </row>
    <row r="148" spans="1:49">
      <c r="A148" s="20"/>
      <c r="B148" s="255" t="s">
        <v>131</v>
      </c>
      <c r="C148" s="255"/>
      <c r="D148" s="8" t="s">
        <v>166</v>
      </c>
      <c r="E148" s="8" t="s">
        <v>167</v>
      </c>
      <c r="F148" s="51" t="s">
        <v>197</v>
      </c>
      <c r="G148" s="51" t="s">
        <v>197</v>
      </c>
      <c r="H148" s="66">
        <v>8</v>
      </c>
      <c r="I148" s="51" t="s">
        <v>197</v>
      </c>
      <c r="J148" s="51" t="s">
        <v>197</v>
      </c>
      <c r="K148" s="51" t="s">
        <v>197</v>
      </c>
      <c r="L148" s="51" t="s">
        <v>197</v>
      </c>
      <c r="M148" s="51" t="s">
        <v>197</v>
      </c>
      <c r="N148" s="51" t="s">
        <v>197</v>
      </c>
      <c r="O148" s="51" t="s">
        <v>197</v>
      </c>
      <c r="P148" s="51" t="s">
        <v>197</v>
      </c>
      <c r="Q148" s="51" t="s">
        <v>197</v>
      </c>
      <c r="R148" s="51" t="s">
        <v>197</v>
      </c>
      <c r="S148" s="51" t="s">
        <v>197</v>
      </c>
      <c r="T148" s="51" t="s">
        <v>197</v>
      </c>
      <c r="U148" s="51" t="s">
        <v>197</v>
      </c>
      <c r="V148" s="51" t="s">
        <v>197</v>
      </c>
      <c r="W148" s="51" t="s">
        <v>197</v>
      </c>
      <c r="X148" s="51" t="s">
        <v>197</v>
      </c>
      <c r="Y148" s="51" t="s">
        <v>197</v>
      </c>
      <c r="Z148" s="51" t="s">
        <v>197</v>
      </c>
      <c r="AA148" s="51" t="s">
        <v>197</v>
      </c>
      <c r="AB148" s="51" t="s">
        <v>197</v>
      </c>
      <c r="AC148" s="51" t="s">
        <v>197</v>
      </c>
      <c r="AD148" s="127" t="s">
        <v>197</v>
      </c>
      <c r="AE148" s="127" t="s">
        <v>197</v>
      </c>
      <c r="AF148" s="127" t="s">
        <v>197</v>
      </c>
      <c r="AG148" s="127" t="s">
        <v>197</v>
      </c>
      <c r="AH148" s="127" t="s">
        <v>197</v>
      </c>
      <c r="AI148" s="127" t="s">
        <v>197</v>
      </c>
      <c r="AJ148" s="127" t="s">
        <v>197</v>
      </c>
      <c r="AK148" s="51">
        <v>0</v>
      </c>
      <c r="AL148" s="51">
        <v>2.8541595470000001</v>
      </c>
      <c r="AM148" s="51">
        <v>0</v>
      </c>
      <c r="AN148" s="51">
        <v>2.8541595470000001</v>
      </c>
      <c r="AO148" s="116">
        <v>0</v>
      </c>
      <c r="AP148" s="116">
        <v>0</v>
      </c>
      <c r="AQ148" s="116">
        <v>0</v>
      </c>
      <c r="AR148" s="116">
        <v>0</v>
      </c>
      <c r="AS148" s="116">
        <v>0</v>
      </c>
      <c r="AT148" s="116">
        <v>0</v>
      </c>
      <c r="AU148" s="116">
        <v>0</v>
      </c>
      <c r="AV148" s="116">
        <v>0</v>
      </c>
      <c r="AW148" s="116">
        <v>0</v>
      </c>
    </row>
    <row r="149" spans="1:49">
      <c r="A149" s="96" t="s">
        <v>88</v>
      </c>
      <c r="B149" s="245" t="s">
        <v>163</v>
      </c>
      <c r="C149" s="245"/>
      <c r="D149" s="37"/>
      <c r="E149" s="37"/>
      <c r="F149" s="78"/>
      <c r="G149" s="78"/>
      <c r="H149" s="78"/>
      <c r="I149" s="78"/>
      <c r="J149" s="78"/>
      <c r="K149" s="78"/>
      <c r="L149" s="78"/>
      <c r="M149" s="78"/>
      <c r="N149" s="78"/>
      <c r="O149" s="78"/>
      <c r="P149" s="78"/>
      <c r="Q149" s="78"/>
      <c r="R149" s="78"/>
      <c r="S149" s="78"/>
      <c r="T149" s="78"/>
      <c r="U149" s="78"/>
      <c r="V149" s="78"/>
      <c r="W149" s="78"/>
      <c r="X149" s="78"/>
      <c r="Y149" s="78"/>
      <c r="Z149" s="78"/>
      <c r="AA149" s="78"/>
      <c r="AB149" s="78"/>
      <c r="AC149" s="78"/>
      <c r="AD149" s="140"/>
      <c r="AE149" s="140"/>
      <c r="AF149" s="140"/>
      <c r="AG149" s="140"/>
      <c r="AH149" s="140"/>
      <c r="AI149" s="140"/>
      <c r="AJ149" s="140"/>
      <c r="AK149" s="140"/>
      <c r="AL149" s="140"/>
      <c r="AM149" s="140"/>
      <c r="AN149" s="140"/>
      <c r="AO149" s="167"/>
      <c r="AP149" s="167"/>
      <c r="AQ149" s="140"/>
      <c r="AR149" s="140"/>
      <c r="AS149" s="140"/>
      <c r="AT149" s="140"/>
      <c r="AU149" s="140"/>
      <c r="AV149" s="140"/>
      <c r="AW149" s="140"/>
    </row>
    <row r="150" spans="1:49">
      <c r="A150" s="20"/>
      <c r="B150" s="244" t="s">
        <v>80</v>
      </c>
      <c r="C150" s="244"/>
      <c r="D150" s="8" t="s">
        <v>166</v>
      </c>
      <c r="E150" s="8" t="s">
        <v>167</v>
      </c>
      <c r="F150" s="83">
        <v>4870.5590000000002</v>
      </c>
      <c r="G150" s="83">
        <v>1428.576</v>
      </c>
      <c r="H150" s="83">
        <v>2916.305663178</v>
      </c>
      <c r="I150" s="83">
        <v>3684.1236149210004</v>
      </c>
      <c r="J150" s="84">
        <v>4763.6981816030002</v>
      </c>
      <c r="K150" s="84">
        <v>1426.9303683659998</v>
      </c>
      <c r="L150" s="84">
        <v>2880.752008984</v>
      </c>
      <c r="M150" s="84">
        <v>4503.8588144269997</v>
      </c>
      <c r="N150" s="84">
        <v>6025.5180219290005</v>
      </c>
      <c r="O150" s="84">
        <v>1667.6875615620004</v>
      </c>
      <c r="P150" s="84">
        <v>3390.4787458979999</v>
      </c>
      <c r="Q150" s="84">
        <v>4963.1183136400005</v>
      </c>
      <c r="R150" s="84">
        <v>6744.8504953660013</v>
      </c>
      <c r="S150" s="84">
        <v>1849.5902681770001</v>
      </c>
      <c r="T150" s="84">
        <v>3775.9844057529999</v>
      </c>
      <c r="U150" s="84">
        <v>5840.6651116929997</v>
      </c>
      <c r="V150" s="84">
        <v>8163.8771754669997</v>
      </c>
      <c r="W150" s="84">
        <v>2251.8844281269999</v>
      </c>
      <c r="X150" s="84">
        <v>4605.6519302750003</v>
      </c>
      <c r="Y150" s="84">
        <f t="shared" ref="Y150:AF150" si="120">SUM(Y151:Y161)</f>
        <v>7078.955116698</v>
      </c>
      <c r="Z150" s="84">
        <f t="shared" si="120"/>
        <v>9908.3511663499994</v>
      </c>
      <c r="AA150" s="84">
        <f t="shared" si="120"/>
        <v>2835.2657259109997</v>
      </c>
      <c r="AB150" s="84">
        <f t="shared" si="120"/>
        <v>5703.2998040270004</v>
      </c>
      <c r="AC150" s="84">
        <f t="shared" si="120"/>
        <v>8609.6530590990005</v>
      </c>
      <c r="AD150" s="84">
        <f t="shared" ref="AD150:AE150" si="121">SUM(AD151:AD161)</f>
        <v>11681.98199477</v>
      </c>
      <c r="AE150" s="84">
        <f t="shared" si="121"/>
        <v>3006.4437956799998</v>
      </c>
      <c r="AF150" s="84">
        <f t="shared" si="120"/>
        <v>5814.4711844040003</v>
      </c>
      <c r="AG150" s="84">
        <f t="shared" ref="AG150" si="122">SUM(AG151:AG161)</f>
        <v>8547.6440049369994</v>
      </c>
      <c r="AH150" s="84">
        <f t="shared" ref="AH150:AQ150" si="123">SUM(AH151:AH161)</f>
        <v>10783.868091881001</v>
      </c>
      <c r="AI150" s="84">
        <f t="shared" si="123"/>
        <v>2793.0645010130002</v>
      </c>
      <c r="AJ150" s="84">
        <f t="shared" si="123"/>
        <v>5554.9530633680006</v>
      </c>
      <c r="AK150" s="84">
        <f t="shared" si="123"/>
        <v>8372.467957412</v>
      </c>
      <c r="AL150" s="84">
        <f t="shared" si="123"/>
        <v>11462.271154087999</v>
      </c>
      <c r="AM150" s="84">
        <f t="shared" si="123"/>
        <v>2464.0526958689998</v>
      </c>
      <c r="AN150" s="84">
        <f t="shared" si="123"/>
        <v>6180.4804085079995</v>
      </c>
      <c r="AO150" s="168">
        <f t="shared" ref="AO150:AP150" si="124">SUM(AO151:AO161)</f>
        <v>9136.0445116109986</v>
      </c>
      <c r="AP150" s="168">
        <f t="shared" si="124"/>
        <v>12487.882305875</v>
      </c>
      <c r="AQ150" s="168">
        <f t="shared" si="123"/>
        <v>3445.7539179929995</v>
      </c>
      <c r="AR150" s="168">
        <f t="shared" ref="AR150:AS150" si="125">SUM(AR151:AR161)</f>
        <v>7039.5477211540001</v>
      </c>
      <c r="AS150" s="168">
        <f t="shared" si="125"/>
        <v>11004.642770949999</v>
      </c>
      <c r="AT150" s="168">
        <f t="shared" ref="AT150:AU150" si="126">SUM(AT151:AT161)</f>
        <v>14976.444060371001</v>
      </c>
      <c r="AU150" s="168">
        <f t="shared" si="126"/>
        <v>3913.7171572929997</v>
      </c>
      <c r="AV150" s="168">
        <f t="shared" ref="AV150:AW150" si="127">SUM(AV151:AV161)</f>
        <v>7850.5504963929998</v>
      </c>
      <c r="AW150" s="168">
        <f t="shared" si="127"/>
        <v>11973.561348956</v>
      </c>
    </row>
    <row r="151" spans="1:49">
      <c r="A151" s="20"/>
      <c r="B151" s="258" t="s">
        <v>149</v>
      </c>
      <c r="C151" s="258"/>
      <c r="D151" s="8" t="s">
        <v>166</v>
      </c>
      <c r="E151" s="8" t="s">
        <v>167</v>
      </c>
      <c r="F151" s="71">
        <v>3174.1869999999999</v>
      </c>
      <c r="G151" s="72">
        <v>913.57</v>
      </c>
      <c r="H151" s="72">
        <v>1876.2510858529999</v>
      </c>
      <c r="I151" s="72">
        <v>2065.3574152350002</v>
      </c>
      <c r="J151" s="72">
        <v>2576.7746821360001</v>
      </c>
      <c r="K151" s="72">
        <v>771.72167948699996</v>
      </c>
      <c r="L151" s="72">
        <v>1533.694583473</v>
      </c>
      <c r="M151" s="72">
        <v>2394.868050391</v>
      </c>
      <c r="N151" s="72">
        <v>3153.1952350249999</v>
      </c>
      <c r="O151" s="72">
        <v>864.12942970799998</v>
      </c>
      <c r="P151" s="72">
        <v>1750.795213525</v>
      </c>
      <c r="Q151" s="72">
        <v>2443.2339804520002</v>
      </c>
      <c r="R151" s="72">
        <v>3275.7908559010002</v>
      </c>
      <c r="S151" s="72">
        <v>834.70910328699995</v>
      </c>
      <c r="T151" s="72">
        <v>1683.4518166309999</v>
      </c>
      <c r="U151" s="72">
        <v>2593.4744357180002</v>
      </c>
      <c r="V151" s="72">
        <v>3538.8249921490001</v>
      </c>
      <c r="W151" s="72">
        <v>939.41674039400004</v>
      </c>
      <c r="X151" s="72">
        <v>1885.5435489819999</v>
      </c>
      <c r="Y151" s="72">
        <v>2847.3811630559999</v>
      </c>
      <c r="Z151" s="72">
        <v>3874.342148314</v>
      </c>
      <c r="AA151" s="72">
        <v>1019.448790851</v>
      </c>
      <c r="AB151" s="72">
        <v>2053.1233296939999</v>
      </c>
      <c r="AC151" s="72">
        <v>3111.5187532939999</v>
      </c>
      <c r="AD151" s="72">
        <v>4233.460807595</v>
      </c>
      <c r="AE151" s="72">
        <v>1027.050882778</v>
      </c>
      <c r="AF151" s="72">
        <v>1957.8462018529999</v>
      </c>
      <c r="AG151" s="72">
        <v>2820.0343753389998</v>
      </c>
      <c r="AH151" s="72">
        <v>3631.7331228620001</v>
      </c>
      <c r="AI151" s="72">
        <v>914.35422472200003</v>
      </c>
      <c r="AJ151" s="72">
        <v>1900.042681957</v>
      </c>
      <c r="AK151" s="72">
        <v>2847.1764819</v>
      </c>
      <c r="AL151" s="72">
        <v>4034.69990577</v>
      </c>
      <c r="AM151" s="72">
        <v>1201.2438938079999</v>
      </c>
      <c r="AN151" s="72">
        <v>2408.17494622</v>
      </c>
      <c r="AO151" s="118">
        <v>3331.4618641319998</v>
      </c>
      <c r="AP151" s="118">
        <v>4568.5229738779999</v>
      </c>
      <c r="AQ151" s="118">
        <v>1273.590500092</v>
      </c>
      <c r="AR151" s="118">
        <v>2616.7930961900001</v>
      </c>
      <c r="AS151" s="118">
        <v>4118.6410695779996</v>
      </c>
      <c r="AT151" s="118">
        <v>5485.626591968</v>
      </c>
      <c r="AU151" s="118">
        <v>1382.6389680939999</v>
      </c>
      <c r="AV151" s="118">
        <v>2778.9635817479998</v>
      </c>
      <c r="AW151" s="118">
        <v>4239.9911086669999</v>
      </c>
    </row>
    <row r="152" spans="1:49">
      <c r="A152" s="98"/>
      <c r="B152" s="258" t="s">
        <v>2</v>
      </c>
      <c r="C152" s="258"/>
      <c r="D152" s="8"/>
      <c r="E152" s="8"/>
      <c r="F152" s="51" t="s">
        <v>197</v>
      </c>
      <c r="G152" s="51" t="s">
        <v>197</v>
      </c>
      <c r="H152" s="51" t="s">
        <v>197</v>
      </c>
      <c r="I152" s="51" t="s">
        <v>197</v>
      </c>
      <c r="J152" s="51" t="s">
        <v>197</v>
      </c>
      <c r="K152" s="51" t="s">
        <v>197</v>
      </c>
      <c r="L152" s="51" t="s">
        <v>197</v>
      </c>
      <c r="M152" s="51" t="s">
        <v>197</v>
      </c>
      <c r="N152" s="51" t="s">
        <v>197</v>
      </c>
      <c r="O152" s="51" t="s">
        <v>197</v>
      </c>
      <c r="P152" s="51" t="s">
        <v>197</v>
      </c>
      <c r="Q152" s="51" t="s">
        <v>197</v>
      </c>
      <c r="R152" s="51" t="s">
        <v>197</v>
      </c>
      <c r="S152" s="51" t="s">
        <v>197</v>
      </c>
      <c r="T152" s="51" t="s">
        <v>197</v>
      </c>
      <c r="U152" s="51" t="s">
        <v>197</v>
      </c>
      <c r="V152" s="51" t="s">
        <v>197</v>
      </c>
      <c r="W152" s="51" t="s">
        <v>197</v>
      </c>
      <c r="X152" s="51" t="s">
        <v>197</v>
      </c>
      <c r="Y152" s="51" t="s">
        <v>197</v>
      </c>
      <c r="Z152" s="51" t="s">
        <v>197</v>
      </c>
      <c r="AA152" s="51" t="s">
        <v>197</v>
      </c>
      <c r="AB152" s="51" t="s">
        <v>197</v>
      </c>
      <c r="AC152" s="51" t="s">
        <v>197</v>
      </c>
      <c r="AD152" s="127" t="s">
        <v>197</v>
      </c>
      <c r="AE152" s="127" t="s">
        <v>197</v>
      </c>
      <c r="AF152" s="127" t="s">
        <v>197</v>
      </c>
      <c r="AG152" s="127" t="s">
        <v>197</v>
      </c>
      <c r="AH152" s="127" t="s">
        <v>197</v>
      </c>
      <c r="AI152" s="127" t="s">
        <v>197</v>
      </c>
      <c r="AJ152" s="127" t="s">
        <v>197</v>
      </c>
      <c r="AK152" s="127" t="s">
        <v>197</v>
      </c>
      <c r="AL152" s="127" t="s">
        <v>197</v>
      </c>
      <c r="AM152" s="127" t="s">
        <v>197</v>
      </c>
      <c r="AN152" s="127" t="s">
        <v>197</v>
      </c>
      <c r="AO152" s="116" t="s">
        <v>197</v>
      </c>
      <c r="AP152" s="116" t="s">
        <v>197</v>
      </c>
      <c r="AQ152" s="116" t="s">
        <v>197</v>
      </c>
      <c r="AR152" s="116" t="s">
        <v>197</v>
      </c>
      <c r="AS152" s="116" t="s">
        <v>197</v>
      </c>
      <c r="AT152" s="116" t="s">
        <v>197</v>
      </c>
      <c r="AU152" s="116" t="s">
        <v>197</v>
      </c>
      <c r="AV152" s="116" t="s">
        <v>197</v>
      </c>
      <c r="AW152" s="116" t="s">
        <v>197</v>
      </c>
    </row>
    <row r="153" spans="1:49">
      <c r="A153" s="98"/>
      <c r="B153" s="258" t="s">
        <v>3</v>
      </c>
      <c r="C153" s="258"/>
      <c r="D153" s="8"/>
      <c r="E153" s="8"/>
      <c r="F153" s="51" t="s">
        <v>197</v>
      </c>
      <c r="G153" s="51" t="s">
        <v>197</v>
      </c>
      <c r="H153" s="51" t="s">
        <v>197</v>
      </c>
      <c r="I153" s="51" t="s">
        <v>197</v>
      </c>
      <c r="J153" s="51" t="s">
        <v>197</v>
      </c>
      <c r="K153" s="51" t="s">
        <v>197</v>
      </c>
      <c r="L153" s="51" t="s">
        <v>197</v>
      </c>
      <c r="M153" s="51" t="s">
        <v>197</v>
      </c>
      <c r="N153" s="51" t="s">
        <v>197</v>
      </c>
      <c r="O153" s="51" t="s">
        <v>197</v>
      </c>
      <c r="P153" s="51" t="s">
        <v>197</v>
      </c>
      <c r="Q153" s="51" t="s">
        <v>197</v>
      </c>
      <c r="R153" s="51" t="s">
        <v>197</v>
      </c>
      <c r="S153" s="51" t="s">
        <v>197</v>
      </c>
      <c r="T153" s="51" t="s">
        <v>197</v>
      </c>
      <c r="U153" s="51" t="s">
        <v>197</v>
      </c>
      <c r="V153" s="51" t="s">
        <v>197</v>
      </c>
      <c r="W153" s="51" t="s">
        <v>197</v>
      </c>
      <c r="X153" s="51" t="s">
        <v>197</v>
      </c>
      <c r="Y153" s="51" t="s">
        <v>197</v>
      </c>
      <c r="Z153" s="51" t="s">
        <v>197</v>
      </c>
      <c r="AA153" s="51" t="s">
        <v>197</v>
      </c>
      <c r="AB153" s="51" t="s">
        <v>197</v>
      </c>
      <c r="AC153" s="51" t="s">
        <v>197</v>
      </c>
      <c r="AD153" s="127" t="s">
        <v>197</v>
      </c>
      <c r="AE153" s="127" t="s">
        <v>197</v>
      </c>
      <c r="AF153" s="127" t="s">
        <v>197</v>
      </c>
      <c r="AG153" s="127" t="s">
        <v>197</v>
      </c>
      <c r="AH153" s="127" t="s">
        <v>197</v>
      </c>
      <c r="AI153" s="127" t="s">
        <v>197</v>
      </c>
      <c r="AJ153" s="127" t="s">
        <v>197</v>
      </c>
      <c r="AK153" s="127" t="s">
        <v>197</v>
      </c>
      <c r="AL153" s="127" t="s">
        <v>197</v>
      </c>
      <c r="AM153" s="127" t="s">
        <v>197</v>
      </c>
      <c r="AN153" s="127" t="s">
        <v>197</v>
      </c>
      <c r="AO153" s="116" t="s">
        <v>197</v>
      </c>
      <c r="AP153" s="116" t="s">
        <v>197</v>
      </c>
      <c r="AQ153" s="116" t="s">
        <v>197</v>
      </c>
      <c r="AR153" s="116" t="s">
        <v>197</v>
      </c>
      <c r="AS153" s="116" t="s">
        <v>197</v>
      </c>
      <c r="AT153" s="116" t="s">
        <v>197</v>
      </c>
      <c r="AU153" s="116" t="s">
        <v>197</v>
      </c>
      <c r="AV153" s="116" t="s">
        <v>197</v>
      </c>
      <c r="AW153" s="116" t="s">
        <v>197</v>
      </c>
    </row>
    <row r="154" spans="1:49">
      <c r="A154" s="98"/>
      <c r="B154" s="258" t="s">
        <v>4</v>
      </c>
      <c r="C154" s="258"/>
      <c r="D154" s="8" t="s">
        <v>166</v>
      </c>
      <c r="E154" s="8" t="s">
        <v>167</v>
      </c>
      <c r="F154" s="71">
        <v>42.061999999999998</v>
      </c>
      <c r="G154" s="72">
        <v>14.651</v>
      </c>
      <c r="H154" s="72">
        <v>28.062926403999999</v>
      </c>
      <c r="I154" s="72">
        <v>40.321796681000002</v>
      </c>
      <c r="J154" s="72">
        <v>55.891286151000003</v>
      </c>
      <c r="K154" s="72">
        <v>16.712513591</v>
      </c>
      <c r="L154" s="72">
        <v>33.918378773999997</v>
      </c>
      <c r="M154" s="72">
        <v>52.83782291</v>
      </c>
      <c r="N154" s="72">
        <v>73.992188983000005</v>
      </c>
      <c r="O154" s="72">
        <v>21.875219608999998</v>
      </c>
      <c r="P154" s="72">
        <v>43.937073126000001</v>
      </c>
      <c r="Q154" s="72">
        <v>67.179834597999999</v>
      </c>
      <c r="R154" s="72">
        <v>93.144557319</v>
      </c>
      <c r="S154" s="72">
        <v>26.526243679</v>
      </c>
      <c r="T154" s="72">
        <v>54.695621019999997</v>
      </c>
      <c r="U154" s="72">
        <v>84.373157694</v>
      </c>
      <c r="V154" s="72">
        <v>116.956596846</v>
      </c>
      <c r="W154" s="72">
        <v>34.168781457999998</v>
      </c>
      <c r="X154" s="72">
        <v>71.075366299999999</v>
      </c>
      <c r="Y154" s="72">
        <v>109.372331171</v>
      </c>
      <c r="Z154" s="72">
        <v>151.58165668000001</v>
      </c>
      <c r="AA154" s="72">
        <v>44.096338477000003</v>
      </c>
      <c r="AB154" s="72">
        <v>89.686676050000003</v>
      </c>
      <c r="AC154" s="72">
        <v>138.243019535</v>
      </c>
      <c r="AD154" s="72">
        <v>191.74537921500001</v>
      </c>
      <c r="AE154" s="72">
        <v>54.386341717000001</v>
      </c>
      <c r="AF154" s="72">
        <v>105.263903493</v>
      </c>
      <c r="AG154" s="72">
        <v>153.27916866800001</v>
      </c>
      <c r="AH154" s="72">
        <v>153.27916866800001</v>
      </c>
      <c r="AI154" s="72">
        <v>55.572797479999998</v>
      </c>
      <c r="AJ154" s="72">
        <v>111.814708694</v>
      </c>
      <c r="AK154" s="72">
        <v>171.494869749</v>
      </c>
      <c r="AL154" s="72">
        <v>235.624462411</v>
      </c>
      <c r="AM154" s="72">
        <v>66.687856908000001</v>
      </c>
      <c r="AN154" s="72">
        <v>135.29186197199999</v>
      </c>
      <c r="AO154" s="118">
        <v>208.26784934</v>
      </c>
      <c r="AP154" s="118">
        <v>284.51275455699999</v>
      </c>
      <c r="AQ154" s="118">
        <v>82.114682470000005</v>
      </c>
      <c r="AR154" s="118">
        <v>166.205974621</v>
      </c>
      <c r="AS154" s="118">
        <v>254.69500922200001</v>
      </c>
      <c r="AT154" s="118">
        <v>344.98654969799998</v>
      </c>
      <c r="AU154" s="118">
        <v>91.345595790000004</v>
      </c>
      <c r="AV154" s="118">
        <v>185.53221018100001</v>
      </c>
      <c r="AW154" s="118">
        <v>286.63407121099999</v>
      </c>
    </row>
    <row r="155" spans="1:49">
      <c r="A155" s="98"/>
      <c r="B155" s="258" t="s">
        <v>5</v>
      </c>
      <c r="C155" s="258"/>
      <c r="D155" s="8" t="s">
        <v>166</v>
      </c>
      <c r="E155" s="8" t="s">
        <v>167</v>
      </c>
      <c r="F155" s="71">
        <v>658.47900000000004</v>
      </c>
      <c r="G155" s="71">
        <v>210.578</v>
      </c>
      <c r="H155" s="72">
        <v>443.02978180399998</v>
      </c>
      <c r="I155" s="72">
        <v>677.05061323400002</v>
      </c>
      <c r="J155" s="72">
        <v>914.63607894200004</v>
      </c>
      <c r="K155" s="72">
        <v>255.410629172</v>
      </c>
      <c r="L155" s="72">
        <v>508.39430573700002</v>
      </c>
      <c r="M155" s="72">
        <v>767.74071863500001</v>
      </c>
      <c r="N155" s="72">
        <v>1017.1413036279999</v>
      </c>
      <c r="O155" s="72">
        <v>246.915137652</v>
      </c>
      <c r="P155" s="72">
        <v>494.97104780500001</v>
      </c>
      <c r="Q155" s="72">
        <v>751.28277369900002</v>
      </c>
      <c r="R155" s="72">
        <v>990.39919560800001</v>
      </c>
      <c r="S155" s="72">
        <v>197.849158644</v>
      </c>
      <c r="T155" s="72">
        <v>381.65512759199999</v>
      </c>
      <c r="U155" s="72">
        <v>559.17023804999997</v>
      </c>
      <c r="V155" s="72">
        <v>740.53433818400003</v>
      </c>
      <c r="W155" s="72">
        <v>188.651008762</v>
      </c>
      <c r="X155" s="72">
        <v>371.39203461199997</v>
      </c>
      <c r="Y155" s="72">
        <v>707.31946676500002</v>
      </c>
      <c r="Z155" s="72">
        <v>753.77004701299995</v>
      </c>
      <c r="AA155" s="72">
        <v>219.129550438</v>
      </c>
      <c r="AB155" s="72">
        <v>425.68315062200003</v>
      </c>
      <c r="AC155" s="72">
        <v>656.41184389499995</v>
      </c>
      <c r="AD155" s="72">
        <v>873.49836015100004</v>
      </c>
      <c r="AE155" s="72">
        <v>204.262438643</v>
      </c>
      <c r="AF155" s="72">
        <v>332.91477687299999</v>
      </c>
      <c r="AG155" s="72">
        <v>461.72287922100003</v>
      </c>
      <c r="AH155" s="72">
        <v>199.260801233</v>
      </c>
      <c r="AI155" s="72">
        <v>137.804384438</v>
      </c>
      <c r="AJ155" s="72">
        <v>269.42460426999997</v>
      </c>
      <c r="AK155" s="72">
        <v>382.80745094399998</v>
      </c>
      <c r="AL155" s="72">
        <v>493.03608563</v>
      </c>
      <c r="AM155" s="72">
        <v>88.147231621000003</v>
      </c>
      <c r="AN155" s="72">
        <v>233.130258967</v>
      </c>
      <c r="AO155" s="118">
        <v>329.72817417599998</v>
      </c>
      <c r="AP155" s="118">
        <v>445.38284827899997</v>
      </c>
      <c r="AQ155" s="118">
        <v>116.348359632</v>
      </c>
      <c r="AR155" s="118">
        <v>230.127524601</v>
      </c>
      <c r="AS155" s="118">
        <v>343.42751497099999</v>
      </c>
      <c r="AT155" s="118">
        <v>462.15669008600003</v>
      </c>
      <c r="AU155" s="118">
        <v>119.33347822899999</v>
      </c>
      <c r="AV155" s="118">
        <v>242.78019445499999</v>
      </c>
      <c r="AW155" s="118">
        <v>372.60732190200002</v>
      </c>
    </row>
    <row r="156" spans="1:49">
      <c r="A156" s="98"/>
      <c r="B156" s="258" t="s">
        <v>179</v>
      </c>
      <c r="C156" s="258"/>
      <c r="D156" s="8" t="s">
        <v>166</v>
      </c>
      <c r="E156" s="8" t="s">
        <v>167</v>
      </c>
      <c r="F156" s="71">
        <v>406.69299999999998</v>
      </c>
      <c r="G156" s="71">
        <v>126.14700000000001</v>
      </c>
      <c r="H156" s="72">
        <v>261.495414353</v>
      </c>
      <c r="I156" s="72">
        <v>410.17486631899999</v>
      </c>
      <c r="J156" s="72">
        <v>565.39557904799995</v>
      </c>
      <c r="K156" s="72">
        <v>167.842439477</v>
      </c>
      <c r="L156" s="72">
        <v>356.39139198100003</v>
      </c>
      <c r="M156" s="72">
        <v>574.731191997</v>
      </c>
      <c r="N156" s="72">
        <v>769.60755242599998</v>
      </c>
      <c r="O156" s="72">
        <v>207.124408996</v>
      </c>
      <c r="P156" s="72">
        <v>416.30542169300003</v>
      </c>
      <c r="Q156" s="72">
        <v>632.08997867699998</v>
      </c>
      <c r="R156" s="72">
        <v>867.29753146200005</v>
      </c>
      <c r="S156" s="72">
        <v>246.15450187499999</v>
      </c>
      <c r="T156" s="72">
        <v>494.91155123200002</v>
      </c>
      <c r="U156" s="72">
        <v>655.44354361000001</v>
      </c>
      <c r="V156" s="72">
        <v>932.64564967900003</v>
      </c>
      <c r="W156" s="72">
        <v>232.14868049399999</v>
      </c>
      <c r="X156" s="72">
        <v>481.40801650100002</v>
      </c>
      <c r="Y156" s="72">
        <v>481.40801650100002</v>
      </c>
      <c r="Z156" s="72">
        <v>959.68085672699999</v>
      </c>
      <c r="AA156" s="72">
        <v>226.508079546</v>
      </c>
      <c r="AB156" s="72">
        <v>426.33349291000002</v>
      </c>
      <c r="AC156" s="72">
        <v>621.23293258800004</v>
      </c>
      <c r="AD156" s="72">
        <v>818.46243162099995</v>
      </c>
      <c r="AE156" s="72">
        <v>193.089917286</v>
      </c>
      <c r="AF156" s="72">
        <v>370.68877515000003</v>
      </c>
      <c r="AG156" s="72">
        <v>539.36800856299999</v>
      </c>
      <c r="AH156" s="72">
        <v>704.25237001400001</v>
      </c>
      <c r="AI156" s="72">
        <v>158.66480984899999</v>
      </c>
      <c r="AJ156" s="72">
        <v>293.52379034900002</v>
      </c>
      <c r="AK156" s="72">
        <v>444.45925789400002</v>
      </c>
      <c r="AL156" s="72">
        <v>578.43936466100001</v>
      </c>
      <c r="AM156" s="72">
        <v>112.79366863600001</v>
      </c>
      <c r="AN156" s="72">
        <v>228.622574711</v>
      </c>
      <c r="AO156" s="118">
        <v>358.317392273</v>
      </c>
      <c r="AP156" s="118">
        <v>486.30412605700002</v>
      </c>
      <c r="AQ156" s="118">
        <v>120.440429622</v>
      </c>
      <c r="AR156" s="118">
        <v>231.90098270499999</v>
      </c>
      <c r="AS156" s="118">
        <v>347.83198010900003</v>
      </c>
      <c r="AT156" s="118">
        <v>472.50963861000002</v>
      </c>
      <c r="AU156" s="118">
        <v>119.73644861299999</v>
      </c>
      <c r="AV156" s="118">
        <v>242.962925907</v>
      </c>
      <c r="AW156" s="118">
        <v>391.54203328900002</v>
      </c>
    </row>
    <row r="157" spans="1:49">
      <c r="A157" s="98"/>
      <c r="B157" s="258" t="s">
        <v>7</v>
      </c>
      <c r="C157" s="258"/>
      <c r="D157" s="8" t="s">
        <v>166</v>
      </c>
      <c r="E157" s="8" t="s">
        <v>167</v>
      </c>
      <c r="F157" s="71">
        <v>450.97300000000001</v>
      </c>
      <c r="G157" s="72">
        <v>131.98099999999999</v>
      </c>
      <c r="H157" s="72">
        <v>272.61902038199997</v>
      </c>
      <c r="I157" s="72">
        <v>458.93179689499999</v>
      </c>
      <c r="J157" s="72">
        <v>611.85983752000004</v>
      </c>
      <c r="K157" s="72">
        <v>208.80788912700001</v>
      </c>
      <c r="L157" s="72">
        <v>437.04062630200002</v>
      </c>
      <c r="M157" s="72">
        <v>696.12638148099995</v>
      </c>
      <c r="N157" s="72">
        <v>992.09822707499995</v>
      </c>
      <c r="O157" s="72">
        <v>323.441809498</v>
      </c>
      <c r="P157" s="72">
        <v>675.02721417299995</v>
      </c>
      <c r="Q157" s="72">
        <v>1053.813718506</v>
      </c>
      <c r="R157" s="72">
        <v>1494.7351678330001</v>
      </c>
      <c r="S157" s="72">
        <v>538.35028615900001</v>
      </c>
      <c r="T157" s="72">
        <v>1150.463617609</v>
      </c>
      <c r="U157" s="72">
        <v>1931.5503731429999</v>
      </c>
      <c r="V157" s="72">
        <v>2810.250119971</v>
      </c>
      <c r="W157" s="72">
        <v>840.81337150299998</v>
      </c>
      <c r="X157" s="72">
        <v>1783.6617558759999</v>
      </c>
      <c r="Y157" s="72">
        <v>2885.8868653589998</v>
      </c>
      <c r="Z157" s="72">
        <v>4111.3225098250005</v>
      </c>
      <c r="AA157" s="72">
        <v>1310.8080320229999</v>
      </c>
      <c r="AB157" s="72">
        <v>2677.1932974299998</v>
      </c>
      <c r="AC157" s="72">
        <v>4037.388931559</v>
      </c>
      <c r="AD157" s="72">
        <v>5504.3904179499996</v>
      </c>
      <c r="AE157" s="72">
        <v>1511.066700048</v>
      </c>
      <c r="AF157" s="72">
        <v>3015.346908729</v>
      </c>
      <c r="AG157" s="72">
        <v>4526.4617248269997</v>
      </c>
      <c r="AH157" s="72">
        <v>6034.5648826030001</v>
      </c>
      <c r="AI157" s="72">
        <v>1512.9616296629999</v>
      </c>
      <c r="AJ157" s="72">
        <v>2951.5930787110001</v>
      </c>
      <c r="AK157" s="72">
        <v>4480.7586071799997</v>
      </c>
      <c r="AL157" s="72">
        <v>6061.2105838309999</v>
      </c>
      <c r="AM157" s="72">
        <v>980.52403336700002</v>
      </c>
      <c r="AN157" s="72">
        <v>3146.1827396130002</v>
      </c>
      <c r="AO157" s="118">
        <v>4865.8807437719997</v>
      </c>
      <c r="AP157" s="118">
        <v>6652.874942939</v>
      </c>
      <c r="AQ157" s="118">
        <v>1824.5861368650001</v>
      </c>
      <c r="AR157" s="118">
        <v>3710.3746916989999</v>
      </c>
      <c r="AS157" s="118">
        <v>5870.7142490039996</v>
      </c>
      <c r="AT157" s="118">
        <v>8111.960010672</v>
      </c>
      <c r="AU157" s="118">
        <v>2170.1880738169998</v>
      </c>
      <c r="AV157" s="118">
        <v>4339.6763828960002</v>
      </c>
      <c r="AW157" s="118">
        <v>6593.4676577079999</v>
      </c>
    </row>
    <row r="158" spans="1:49">
      <c r="A158" s="98"/>
      <c r="B158" s="258" t="s">
        <v>6</v>
      </c>
      <c r="C158" s="258"/>
      <c r="D158" s="8"/>
      <c r="E158" s="8"/>
      <c r="F158" s="51" t="s">
        <v>197</v>
      </c>
      <c r="G158" s="51" t="s">
        <v>197</v>
      </c>
      <c r="H158" s="51" t="s">
        <v>197</v>
      </c>
      <c r="I158" s="51" t="s">
        <v>197</v>
      </c>
      <c r="J158" s="51" t="s">
        <v>197</v>
      </c>
      <c r="K158" s="51" t="s">
        <v>197</v>
      </c>
      <c r="L158" s="51" t="s">
        <v>197</v>
      </c>
      <c r="M158" s="51" t="s">
        <v>197</v>
      </c>
      <c r="N158" s="51" t="s">
        <v>197</v>
      </c>
      <c r="O158" s="51" t="s">
        <v>197</v>
      </c>
      <c r="P158" s="51" t="s">
        <v>197</v>
      </c>
      <c r="Q158" s="51" t="s">
        <v>197</v>
      </c>
      <c r="R158" s="51" t="s">
        <v>197</v>
      </c>
      <c r="S158" s="51" t="s">
        <v>197</v>
      </c>
      <c r="T158" s="51" t="s">
        <v>197</v>
      </c>
      <c r="U158" s="51" t="s">
        <v>197</v>
      </c>
      <c r="V158" s="51" t="s">
        <v>197</v>
      </c>
      <c r="W158" s="51" t="s">
        <v>197</v>
      </c>
      <c r="X158" s="51" t="s">
        <v>197</v>
      </c>
      <c r="Y158" s="51" t="s">
        <v>197</v>
      </c>
      <c r="Z158" s="51" t="s">
        <v>197</v>
      </c>
      <c r="AA158" s="51" t="s">
        <v>197</v>
      </c>
      <c r="AB158" s="51" t="s">
        <v>197</v>
      </c>
      <c r="AC158" s="51" t="s">
        <v>197</v>
      </c>
      <c r="AD158" s="127" t="s">
        <v>197</v>
      </c>
      <c r="AE158" s="127" t="s">
        <v>197</v>
      </c>
      <c r="AF158" s="127" t="s">
        <v>197</v>
      </c>
      <c r="AG158" s="127" t="s">
        <v>197</v>
      </c>
      <c r="AH158" s="127" t="s">
        <v>197</v>
      </c>
      <c r="AI158" s="127" t="s">
        <v>197</v>
      </c>
      <c r="AJ158" s="127" t="s">
        <v>197</v>
      </c>
      <c r="AK158" s="127" t="s">
        <v>197</v>
      </c>
      <c r="AL158" s="127" t="s">
        <v>197</v>
      </c>
      <c r="AM158" s="127" t="s">
        <v>197</v>
      </c>
      <c r="AN158" s="127" t="s">
        <v>197</v>
      </c>
      <c r="AO158" s="116" t="s">
        <v>197</v>
      </c>
      <c r="AP158" s="116" t="s">
        <v>197</v>
      </c>
      <c r="AQ158" s="116" t="s">
        <v>197</v>
      </c>
      <c r="AR158" s="116" t="s">
        <v>197</v>
      </c>
      <c r="AS158" s="116" t="s">
        <v>197</v>
      </c>
      <c r="AT158" s="116" t="s">
        <v>197</v>
      </c>
      <c r="AU158" s="116" t="s">
        <v>197</v>
      </c>
      <c r="AV158" s="116" t="s">
        <v>197</v>
      </c>
      <c r="AW158" s="116" t="s">
        <v>197</v>
      </c>
    </row>
    <row r="159" spans="1:49">
      <c r="A159" s="98"/>
      <c r="B159" s="258" t="s">
        <v>8</v>
      </c>
      <c r="C159" s="258"/>
      <c r="D159" s="8"/>
      <c r="E159" s="8"/>
      <c r="F159" s="51" t="s">
        <v>197</v>
      </c>
      <c r="G159" s="51" t="s">
        <v>197</v>
      </c>
      <c r="H159" s="51" t="s">
        <v>197</v>
      </c>
      <c r="I159" s="51" t="s">
        <v>197</v>
      </c>
      <c r="J159" s="51" t="s">
        <v>197</v>
      </c>
      <c r="K159" s="51" t="s">
        <v>197</v>
      </c>
      <c r="L159" s="51" t="s">
        <v>197</v>
      </c>
      <c r="M159" s="51" t="s">
        <v>197</v>
      </c>
      <c r="N159" s="51" t="s">
        <v>197</v>
      </c>
      <c r="O159" s="51" t="s">
        <v>197</v>
      </c>
      <c r="P159" s="51" t="s">
        <v>197</v>
      </c>
      <c r="Q159" s="51" t="s">
        <v>197</v>
      </c>
      <c r="R159" s="51" t="s">
        <v>197</v>
      </c>
      <c r="S159" s="51" t="s">
        <v>197</v>
      </c>
      <c r="T159" s="51" t="s">
        <v>197</v>
      </c>
      <c r="U159" s="51" t="s">
        <v>197</v>
      </c>
      <c r="V159" s="51" t="s">
        <v>197</v>
      </c>
      <c r="W159" s="51" t="s">
        <v>197</v>
      </c>
      <c r="X159" s="51" t="s">
        <v>197</v>
      </c>
      <c r="Y159" s="51" t="s">
        <v>197</v>
      </c>
      <c r="Z159" s="51" t="s">
        <v>197</v>
      </c>
      <c r="AA159" s="51" t="s">
        <v>197</v>
      </c>
      <c r="AB159" s="51" t="s">
        <v>197</v>
      </c>
      <c r="AC159" s="51" t="s">
        <v>197</v>
      </c>
      <c r="AD159" s="127" t="s">
        <v>197</v>
      </c>
      <c r="AE159" s="127" t="s">
        <v>197</v>
      </c>
      <c r="AF159" s="127" t="s">
        <v>197</v>
      </c>
      <c r="AG159" s="127" t="s">
        <v>197</v>
      </c>
      <c r="AH159" s="127" t="s">
        <v>197</v>
      </c>
      <c r="AI159" s="127" t="s">
        <v>197</v>
      </c>
      <c r="AJ159" s="127" t="s">
        <v>197</v>
      </c>
      <c r="AK159" s="127" t="s">
        <v>197</v>
      </c>
      <c r="AL159" s="127" t="s">
        <v>197</v>
      </c>
      <c r="AM159" s="127" t="s">
        <v>197</v>
      </c>
      <c r="AN159" s="127" t="s">
        <v>197</v>
      </c>
      <c r="AO159" s="116" t="s">
        <v>197</v>
      </c>
      <c r="AP159" s="116" t="s">
        <v>197</v>
      </c>
      <c r="AQ159" s="116" t="s">
        <v>197</v>
      </c>
      <c r="AR159" s="116" t="s">
        <v>197</v>
      </c>
      <c r="AS159" s="116" t="s">
        <v>197</v>
      </c>
      <c r="AT159" s="116" t="s">
        <v>197</v>
      </c>
      <c r="AU159" s="116" t="s">
        <v>197</v>
      </c>
      <c r="AV159" s="116" t="s">
        <v>197</v>
      </c>
      <c r="AW159" s="116" t="s">
        <v>197</v>
      </c>
    </row>
    <row r="160" spans="1:49">
      <c r="A160" s="98"/>
      <c r="B160" s="258" t="s">
        <v>180</v>
      </c>
      <c r="C160" s="258"/>
      <c r="D160" s="8"/>
      <c r="E160" s="8"/>
      <c r="F160" s="51" t="s">
        <v>197</v>
      </c>
      <c r="G160" s="51" t="s">
        <v>197</v>
      </c>
      <c r="H160" s="51" t="s">
        <v>197</v>
      </c>
      <c r="I160" s="51" t="s">
        <v>197</v>
      </c>
      <c r="J160" s="51" t="s">
        <v>197</v>
      </c>
      <c r="K160" s="51" t="s">
        <v>197</v>
      </c>
      <c r="L160" s="51" t="s">
        <v>197</v>
      </c>
      <c r="M160" s="51" t="s">
        <v>197</v>
      </c>
      <c r="N160" s="51" t="s">
        <v>197</v>
      </c>
      <c r="O160" s="51" t="s">
        <v>197</v>
      </c>
      <c r="P160" s="51" t="s">
        <v>197</v>
      </c>
      <c r="Q160" s="51" t="s">
        <v>197</v>
      </c>
      <c r="R160" s="51" t="s">
        <v>197</v>
      </c>
      <c r="S160" s="51" t="s">
        <v>197</v>
      </c>
      <c r="T160" s="51" t="s">
        <v>197</v>
      </c>
      <c r="U160" s="51" t="s">
        <v>197</v>
      </c>
      <c r="V160" s="51" t="s">
        <v>197</v>
      </c>
      <c r="W160" s="51" t="s">
        <v>197</v>
      </c>
      <c r="X160" s="51" t="s">
        <v>197</v>
      </c>
      <c r="Y160" s="51" t="s">
        <v>197</v>
      </c>
      <c r="Z160" s="51" t="s">
        <v>197</v>
      </c>
      <c r="AA160" s="51" t="s">
        <v>197</v>
      </c>
      <c r="AB160" s="51" t="s">
        <v>197</v>
      </c>
      <c r="AC160" s="51" t="s">
        <v>197</v>
      </c>
      <c r="AD160" s="127" t="s">
        <v>197</v>
      </c>
      <c r="AE160" s="127" t="s">
        <v>197</v>
      </c>
      <c r="AF160" s="127" t="s">
        <v>197</v>
      </c>
      <c r="AG160" s="127" t="s">
        <v>197</v>
      </c>
      <c r="AH160" s="127" t="s">
        <v>197</v>
      </c>
      <c r="AI160" s="127" t="s">
        <v>197</v>
      </c>
      <c r="AJ160" s="127" t="s">
        <v>197</v>
      </c>
      <c r="AK160" s="127" t="s">
        <v>197</v>
      </c>
      <c r="AL160" s="127" t="s">
        <v>197</v>
      </c>
      <c r="AM160" s="127" t="s">
        <v>197</v>
      </c>
      <c r="AN160" s="127" t="s">
        <v>197</v>
      </c>
      <c r="AO160" s="116" t="s">
        <v>197</v>
      </c>
      <c r="AP160" s="116" t="s">
        <v>197</v>
      </c>
      <c r="AQ160" s="116" t="s">
        <v>197</v>
      </c>
      <c r="AR160" s="116" t="s">
        <v>197</v>
      </c>
      <c r="AS160" s="116" t="s">
        <v>197</v>
      </c>
      <c r="AT160" s="116" t="s">
        <v>197</v>
      </c>
      <c r="AU160" s="116" t="s">
        <v>197</v>
      </c>
      <c r="AV160" s="116" t="s">
        <v>197</v>
      </c>
      <c r="AW160" s="116" t="s">
        <v>197</v>
      </c>
    </row>
    <row r="161" spans="1:49">
      <c r="A161" s="98"/>
      <c r="B161" s="259" t="s">
        <v>191</v>
      </c>
      <c r="C161" s="259"/>
      <c r="D161" s="8" t="s">
        <v>166</v>
      </c>
      <c r="E161" s="8" t="s">
        <v>167</v>
      </c>
      <c r="F161" s="71">
        <v>138.16499999999999</v>
      </c>
      <c r="G161" s="72">
        <v>31.649000000000001</v>
      </c>
      <c r="H161" s="72">
        <v>34.847434382000003</v>
      </c>
      <c r="I161" s="72">
        <v>32.287126557000001</v>
      </c>
      <c r="J161" s="72">
        <v>39.140717805999998</v>
      </c>
      <c r="K161" s="72">
        <v>6.4352175120000004</v>
      </c>
      <c r="L161" s="72">
        <v>11.312722717</v>
      </c>
      <c r="M161" s="71">
        <v>17.554649012999999</v>
      </c>
      <c r="N161" s="71">
        <v>19.483514792000001</v>
      </c>
      <c r="O161" s="71">
        <v>4.2015560990000003</v>
      </c>
      <c r="P161" s="71">
        <v>9.4427755760000007</v>
      </c>
      <c r="Q161" s="71">
        <v>15.518027708</v>
      </c>
      <c r="R161" s="71">
        <v>23.483187243</v>
      </c>
      <c r="S161" s="71">
        <v>6.0009745329999999</v>
      </c>
      <c r="T161" s="71">
        <v>10.806671669</v>
      </c>
      <c r="U161" s="71">
        <v>16.653363478000003</v>
      </c>
      <c r="V161" s="71">
        <v>24.665478638</v>
      </c>
      <c r="W161" s="71">
        <v>16.685845516000001</v>
      </c>
      <c r="X161" s="71">
        <v>12.571208004000001</v>
      </c>
      <c r="Y161" s="71">
        <f>SUM(Y162:Y163)</f>
        <v>47.587273846000002</v>
      </c>
      <c r="Z161" s="71">
        <f>SUM(Z162:Z163)</f>
        <v>57.653947791</v>
      </c>
      <c r="AA161" s="71">
        <f>SUM(AA162:AA163)</f>
        <v>15.274934576</v>
      </c>
      <c r="AB161" s="71">
        <v>31.279857321000001</v>
      </c>
      <c r="AC161" s="71">
        <v>44.857578228000001</v>
      </c>
      <c r="AD161" s="71">
        <f>SUM(AD162:AD165)</f>
        <v>60.424598238000002</v>
      </c>
      <c r="AE161" s="71">
        <v>16.587515207999999</v>
      </c>
      <c r="AF161" s="71">
        <v>32.410618306000003</v>
      </c>
      <c r="AG161" s="71">
        <v>46.777848319</v>
      </c>
      <c r="AH161" s="71">
        <v>60.777746501000003</v>
      </c>
      <c r="AI161" s="71">
        <v>13.706654861000001</v>
      </c>
      <c r="AJ161" s="71">
        <v>28.554199387000001</v>
      </c>
      <c r="AK161" s="71">
        <v>45.771289744999997</v>
      </c>
      <c r="AL161" s="71">
        <v>59.260751784999997</v>
      </c>
      <c r="AM161" s="71">
        <v>14.656011529000001</v>
      </c>
      <c r="AN161" s="71">
        <v>29.078027025000001</v>
      </c>
      <c r="AO161" s="118">
        <f t="shared" ref="AO161:AT161" si="128">SUM(AO162:AO165)</f>
        <v>42.388487918000003</v>
      </c>
      <c r="AP161" s="118">
        <f t="shared" si="128"/>
        <v>50.284660164999998</v>
      </c>
      <c r="AQ161" s="118">
        <f t="shared" si="128"/>
        <v>28.673809311999999</v>
      </c>
      <c r="AR161" s="118">
        <f t="shared" si="128"/>
        <v>84.145451338000001</v>
      </c>
      <c r="AS161" s="118">
        <f t="shared" si="128"/>
        <v>69.332948066</v>
      </c>
      <c r="AT161" s="118">
        <f t="shared" si="128"/>
        <v>99.204579336999998</v>
      </c>
      <c r="AU161" s="118">
        <f t="shared" ref="AU161:AW161" si="129">SUM(AU162:AU165)</f>
        <v>30.474592749999999</v>
      </c>
      <c r="AV161" s="118">
        <f t="shared" si="129"/>
        <v>60.635201205999998</v>
      </c>
      <c r="AW161" s="118">
        <f t="shared" si="129"/>
        <v>89.319156179000004</v>
      </c>
    </row>
    <row r="162" spans="1:49">
      <c r="A162" s="20"/>
      <c r="B162" s="260" t="s">
        <v>222</v>
      </c>
      <c r="C162" s="260"/>
      <c r="D162" s="8"/>
      <c r="E162" s="8"/>
      <c r="F162" s="51" t="s">
        <v>197</v>
      </c>
      <c r="G162" s="51" t="s">
        <v>197</v>
      </c>
      <c r="H162" s="51">
        <v>22.048870662999999</v>
      </c>
      <c r="I162" s="51">
        <v>32.287126557000001</v>
      </c>
      <c r="J162" s="51">
        <v>39.140717805999998</v>
      </c>
      <c r="K162" s="51">
        <v>6.4352175120000004</v>
      </c>
      <c r="L162" s="51">
        <v>11.312722717</v>
      </c>
      <c r="M162" s="51">
        <v>17.554649012999999</v>
      </c>
      <c r="N162" s="51">
        <v>19.483514792000001</v>
      </c>
      <c r="O162" s="51">
        <v>4.2015560990000003</v>
      </c>
      <c r="P162" s="51">
        <v>9.4427755760000007</v>
      </c>
      <c r="Q162" s="71">
        <v>15.518027708</v>
      </c>
      <c r="R162" s="71">
        <v>23.483187243</v>
      </c>
      <c r="S162" s="71">
        <v>6.0009745329999999</v>
      </c>
      <c r="T162" s="71">
        <v>10.806671669</v>
      </c>
      <c r="U162" s="71">
        <v>16.653363478000003</v>
      </c>
      <c r="V162" s="71">
        <v>24.665478638</v>
      </c>
      <c r="W162" s="71">
        <v>16.685845516000001</v>
      </c>
      <c r="X162" s="71">
        <v>12.571208004000001</v>
      </c>
      <c r="Y162" s="71">
        <v>47.587273846000002</v>
      </c>
      <c r="Z162" s="71">
        <v>57.653502132</v>
      </c>
      <c r="AA162" s="71">
        <v>15.274488916999999</v>
      </c>
      <c r="AB162" s="71">
        <v>31.279857321000001</v>
      </c>
      <c r="AC162" s="71">
        <v>44.857578228000001</v>
      </c>
      <c r="AD162" s="71">
        <v>60.424598238000002</v>
      </c>
      <c r="AE162" s="71">
        <v>16.587515207999999</v>
      </c>
      <c r="AF162" s="71">
        <v>32.410618306000003</v>
      </c>
      <c r="AG162" s="71">
        <v>46.777848319</v>
      </c>
      <c r="AH162" s="71">
        <v>60.777746501000003</v>
      </c>
      <c r="AI162" s="71">
        <v>13.706654861000001</v>
      </c>
      <c r="AJ162" s="71">
        <v>28.554199387000001</v>
      </c>
      <c r="AK162" s="71">
        <v>45.771289744999997</v>
      </c>
      <c r="AL162" s="71">
        <v>59.260751784999997</v>
      </c>
      <c r="AM162" s="71">
        <v>14.656011529000001</v>
      </c>
      <c r="AN162" s="71">
        <v>29.078027025000001</v>
      </c>
      <c r="AO162" s="118">
        <v>42.388487918000003</v>
      </c>
      <c r="AP162" s="118">
        <v>50.284660164999998</v>
      </c>
      <c r="AQ162" s="118">
        <v>28.673809311999999</v>
      </c>
      <c r="AR162" s="118">
        <v>84.145451338000001</v>
      </c>
      <c r="AS162" s="118">
        <v>69.332948066</v>
      </c>
      <c r="AT162" s="118">
        <v>99.204579336999998</v>
      </c>
      <c r="AU162" s="118">
        <v>30.474592749999999</v>
      </c>
      <c r="AV162" s="118">
        <v>60.635201205999998</v>
      </c>
      <c r="AW162" s="118">
        <v>89.319156179000004</v>
      </c>
    </row>
    <row r="163" spans="1:49">
      <c r="A163" s="20"/>
      <c r="B163" s="260" t="s">
        <v>189</v>
      </c>
      <c r="C163" s="260"/>
      <c r="D163" s="8" t="s">
        <v>166</v>
      </c>
      <c r="E163" s="8" t="s">
        <v>167</v>
      </c>
      <c r="F163" s="60">
        <v>138.16499999999999</v>
      </c>
      <c r="G163" s="60">
        <v>31.649000000000001</v>
      </c>
      <c r="H163" s="71">
        <v>0</v>
      </c>
      <c r="I163" s="71">
        <v>0</v>
      </c>
      <c r="J163" s="71">
        <v>0</v>
      </c>
      <c r="K163" s="71">
        <v>0</v>
      </c>
      <c r="L163" s="71">
        <v>0</v>
      </c>
      <c r="M163" s="71">
        <v>0</v>
      </c>
      <c r="N163" s="71">
        <v>0</v>
      </c>
      <c r="O163" s="71">
        <v>0</v>
      </c>
      <c r="P163" s="71">
        <v>0</v>
      </c>
      <c r="Q163" s="71">
        <v>0</v>
      </c>
      <c r="R163" s="71">
        <v>0</v>
      </c>
      <c r="S163" s="71">
        <v>0</v>
      </c>
      <c r="T163" s="71">
        <v>0</v>
      </c>
      <c r="U163" s="71">
        <v>0</v>
      </c>
      <c r="V163" s="71">
        <v>0</v>
      </c>
      <c r="W163" s="71">
        <v>0</v>
      </c>
      <c r="X163" s="71">
        <v>0</v>
      </c>
      <c r="Y163" s="71">
        <v>0</v>
      </c>
      <c r="Z163" s="71">
        <v>4.45659E-4</v>
      </c>
      <c r="AA163" s="71">
        <v>4.45659E-4</v>
      </c>
      <c r="AB163" s="71">
        <v>4.45659E-4</v>
      </c>
      <c r="AC163" s="71">
        <v>4.45659E-4</v>
      </c>
      <c r="AD163" s="71">
        <v>0</v>
      </c>
      <c r="AE163" s="71">
        <v>0</v>
      </c>
      <c r="AF163" s="71">
        <v>0</v>
      </c>
      <c r="AG163" s="71">
        <v>0</v>
      </c>
      <c r="AH163" s="71">
        <v>0</v>
      </c>
      <c r="AI163" s="71">
        <v>0</v>
      </c>
      <c r="AJ163" s="71">
        <v>0</v>
      </c>
      <c r="AK163" s="71">
        <v>0</v>
      </c>
      <c r="AL163" s="71">
        <v>0</v>
      </c>
      <c r="AM163" s="71">
        <v>0</v>
      </c>
      <c r="AN163" s="71">
        <v>0</v>
      </c>
      <c r="AO163" s="71">
        <v>0</v>
      </c>
      <c r="AP163" s="71">
        <v>0</v>
      </c>
      <c r="AQ163" s="71">
        <v>0</v>
      </c>
      <c r="AR163" s="71">
        <v>0</v>
      </c>
      <c r="AS163" s="71">
        <v>0</v>
      </c>
      <c r="AT163" s="71">
        <v>0</v>
      </c>
      <c r="AU163" s="71">
        <v>0</v>
      </c>
      <c r="AV163" s="71">
        <v>0</v>
      </c>
      <c r="AW163" s="71">
        <v>0</v>
      </c>
    </row>
    <row r="164" spans="1:49">
      <c r="A164" s="20"/>
      <c r="B164" s="260" t="s">
        <v>158</v>
      </c>
      <c r="C164" s="260"/>
      <c r="D164" s="8"/>
      <c r="E164" s="8"/>
      <c r="F164" s="51" t="s">
        <v>197</v>
      </c>
      <c r="G164" s="51" t="s">
        <v>197</v>
      </c>
      <c r="H164" s="51" t="s">
        <v>197</v>
      </c>
      <c r="I164" s="51" t="s">
        <v>197</v>
      </c>
      <c r="J164" s="51" t="s">
        <v>197</v>
      </c>
      <c r="K164" s="51" t="s">
        <v>197</v>
      </c>
      <c r="L164" s="51" t="s">
        <v>197</v>
      </c>
      <c r="M164" s="51" t="s">
        <v>197</v>
      </c>
      <c r="N164" s="51" t="s">
        <v>197</v>
      </c>
      <c r="O164" s="51" t="s">
        <v>197</v>
      </c>
      <c r="P164" s="51" t="s">
        <v>197</v>
      </c>
      <c r="Q164" s="51" t="s">
        <v>197</v>
      </c>
      <c r="R164" s="51" t="s">
        <v>197</v>
      </c>
      <c r="S164" s="51" t="s">
        <v>197</v>
      </c>
      <c r="T164" s="51" t="s">
        <v>197</v>
      </c>
      <c r="U164" s="51" t="s">
        <v>197</v>
      </c>
      <c r="V164" s="51" t="s">
        <v>197</v>
      </c>
      <c r="W164" s="51" t="s">
        <v>197</v>
      </c>
      <c r="X164" s="51" t="s">
        <v>197</v>
      </c>
      <c r="Y164" s="51" t="s">
        <v>197</v>
      </c>
      <c r="Z164" s="51" t="s">
        <v>197</v>
      </c>
      <c r="AA164" s="51" t="s">
        <v>197</v>
      </c>
      <c r="AB164" s="51" t="s">
        <v>197</v>
      </c>
      <c r="AC164" s="51" t="s">
        <v>197</v>
      </c>
      <c r="AD164" s="51" t="s">
        <v>197</v>
      </c>
      <c r="AE164" s="51" t="s">
        <v>197</v>
      </c>
      <c r="AF164" s="51" t="s">
        <v>197</v>
      </c>
      <c r="AG164" s="51" t="s">
        <v>197</v>
      </c>
      <c r="AH164" s="51" t="s">
        <v>197</v>
      </c>
      <c r="AI164" s="51" t="s">
        <v>197</v>
      </c>
      <c r="AJ164" s="51" t="s">
        <v>197</v>
      </c>
      <c r="AK164" s="51" t="s">
        <v>197</v>
      </c>
      <c r="AL164" s="51" t="s">
        <v>197</v>
      </c>
      <c r="AM164" s="51" t="s">
        <v>197</v>
      </c>
      <c r="AN164" s="51" t="s">
        <v>197</v>
      </c>
      <c r="AO164" s="116" t="s">
        <v>197</v>
      </c>
      <c r="AP164" s="116" t="s">
        <v>197</v>
      </c>
      <c r="AQ164" s="116" t="s">
        <v>197</v>
      </c>
      <c r="AR164" s="116" t="s">
        <v>197</v>
      </c>
      <c r="AS164" s="116" t="s">
        <v>197</v>
      </c>
      <c r="AT164" s="116" t="s">
        <v>197</v>
      </c>
      <c r="AU164" s="116" t="s">
        <v>197</v>
      </c>
      <c r="AV164" s="116" t="s">
        <v>197</v>
      </c>
      <c r="AW164" s="116" t="s">
        <v>197</v>
      </c>
    </row>
    <row r="165" spans="1:49">
      <c r="A165" s="25"/>
      <c r="B165" s="265" t="s">
        <v>159</v>
      </c>
      <c r="C165" s="265"/>
      <c r="D165" s="8"/>
      <c r="E165" s="8"/>
      <c r="F165" s="51" t="s">
        <v>197</v>
      </c>
      <c r="G165" s="51" t="s">
        <v>197</v>
      </c>
      <c r="H165" s="51" t="s">
        <v>197</v>
      </c>
      <c r="I165" s="51" t="s">
        <v>197</v>
      </c>
      <c r="J165" s="51" t="s">
        <v>197</v>
      </c>
      <c r="K165" s="51" t="s">
        <v>197</v>
      </c>
      <c r="L165" s="51" t="s">
        <v>197</v>
      </c>
      <c r="M165" s="82" t="s">
        <v>197</v>
      </c>
      <c r="N165" s="82" t="s">
        <v>197</v>
      </c>
      <c r="O165" s="82" t="s">
        <v>197</v>
      </c>
      <c r="P165" s="82" t="s">
        <v>197</v>
      </c>
      <c r="Q165" s="82" t="s">
        <v>197</v>
      </c>
      <c r="R165" s="82" t="s">
        <v>197</v>
      </c>
      <c r="S165" s="82" t="s">
        <v>197</v>
      </c>
      <c r="T165" s="82" t="s">
        <v>197</v>
      </c>
      <c r="U165" s="82" t="s">
        <v>197</v>
      </c>
      <c r="V165" s="82" t="s">
        <v>197</v>
      </c>
      <c r="W165" s="82" t="s">
        <v>197</v>
      </c>
      <c r="X165" s="82" t="s">
        <v>197</v>
      </c>
      <c r="Y165" s="82" t="s">
        <v>197</v>
      </c>
      <c r="Z165" s="82" t="s">
        <v>197</v>
      </c>
      <c r="AA165" s="82" t="s">
        <v>197</v>
      </c>
      <c r="AB165" s="82" t="s">
        <v>197</v>
      </c>
      <c r="AC165" s="82" t="s">
        <v>197</v>
      </c>
      <c r="AD165" s="82" t="s">
        <v>197</v>
      </c>
      <c r="AE165" s="82" t="s">
        <v>197</v>
      </c>
      <c r="AF165" s="82" t="s">
        <v>197</v>
      </c>
      <c r="AG165" s="82" t="s">
        <v>197</v>
      </c>
      <c r="AH165" s="82" t="s">
        <v>197</v>
      </c>
      <c r="AI165" s="82" t="s">
        <v>197</v>
      </c>
      <c r="AJ165" s="82" t="s">
        <v>197</v>
      </c>
      <c r="AK165" s="82" t="s">
        <v>197</v>
      </c>
      <c r="AL165" s="82" t="s">
        <v>197</v>
      </c>
      <c r="AM165" s="82" t="s">
        <v>197</v>
      </c>
      <c r="AN165" s="82" t="s">
        <v>197</v>
      </c>
      <c r="AO165" s="158" t="s">
        <v>197</v>
      </c>
      <c r="AP165" s="158" t="s">
        <v>197</v>
      </c>
      <c r="AQ165" s="158" t="s">
        <v>197</v>
      </c>
      <c r="AR165" s="158" t="s">
        <v>197</v>
      </c>
      <c r="AS165" s="158" t="s">
        <v>197</v>
      </c>
      <c r="AT165" s="158" t="s">
        <v>197</v>
      </c>
      <c r="AU165" s="158" t="s">
        <v>197</v>
      </c>
      <c r="AV165" s="158" t="s">
        <v>197</v>
      </c>
      <c r="AW165" s="158" t="s">
        <v>197</v>
      </c>
    </row>
    <row r="166" spans="1:49" ht="15" thickBot="1">
      <c r="A166" s="246" t="s">
        <v>132</v>
      </c>
      <c r="B166" s="246"/>
      <c r="C166" s="246"/>
      <c r="D166" s="246"/>
      <c r="E166" s="246"/>
      <c r="F166" s="246"/>
      <c r="G166" s="246"/>
      <c r="H166" s="246"/>
      <c r="I166" s="246"/>
      <c r="J166" s="246"/>
      <c r="K166" s="246"/>
      <c r="L166" s="246"/>
      <c r="M166" s="223"/>
      <c r="N166" s="223"/>
      <c r="O166" s="223"/>
      <c r="P166" s="223"/>
      <c r="Q166" s="223"/>
      <c r="R166" s="223"/>
      <c r="S166" s="223"/>
      <c r="T166" s="223"/>
      <c r="U166" s="223"/>
      <c r="V166" s="223"/>
      <c r="W166" s="223"/>
      <c r="X166" s="223"/>
      <c r="Y166" s="223"/>
      <c r="Z166" s="223"/>
      <c r="AA166" s="223"/>
      <c r="AB166" s="223"/>
      <c r="AC166" s="223"/>
      <c r="AD166" s="224"/>
      <c r="AE166" s="224"/>
      <c r="AF166" s="224"/>
      <c r="AG166" s="224"/>
      <c r="AH166" s="224"/>
      <c r="AI166" s="224"/>
      <c r="AJ166" s="224"/>
      <c r="AK166" s="224"/>
      <c r="AL166" s="224"/>
      <c r="AM166" s="224"/>
      <c r="AN166" s="224"/>
      <c r="AO166" s="225"/>
      <c r="AP166" s="225"/>
      <c r="AQ166" s="224"/>
      <c r="AR166" s="224"/>
      <c r="AS166" s="224"/>
      <c r="AT166" s="224"/>
      <c r="AU166" s="224"/>
      <c r="AV166" s="224"/>
      <c r="AW166" s="224"/>
    </row>
    <row r="167" spans="1:49">
      <c r="A167" s="27" t="s">
        <v>34</v>
      </c>
      <c r="B167" s="266" t="s">
        <v>35</v>
      </c>
      <c r="C167" s="266"/>
      <c r="D167" s="36" t="s">
        <v>0</v>
      </c>
      <c r="E167" s="36" t="s">
        <v>1</v>
      </c>
      <c r="F167" s="64" t="s">
        <v>91</v>
      </c>
      <c r="G167" s="64" t="s">
        <v>141</v>
      </c>
      <c r="H167" s="64" t="s">
        <v>142</v>
      </c>
      <c r="I167" s="64" t="s">
        <v>143</v>
      </c>
      <c r="J167" s="64" t="s">
        <v>144</v>
      </c>
      <c r="K167" s="64" t="s">
        <v>186</v>
      </c>
      <c r="L167" s="64" t="s">
        <v>187</v>
      </c>
      <c r="M167" s="64" t="s">
        <v>210</v>
      </c>
      <c r="N167" s="64" t="s">
        <v>211</v>
      </c>
      <c r="O167" s="64" t="s">
        <v>223</v>
      </c>
      <c r="P167" s="64" t="s">
        <v>224</v>
      </c>
      <c r="Q167" s="64" t="s">
        <v>261</v>
      </c>
      <c r="R167" s="64" t="s">
        <v>267</v>
      </c>
      <c r="S167" s="64" t="s">
        <v>268</v>
      </c>
      <c r="T167" s="64" t="s">
        <v>269</v>
      </c>
      <c r="U167" s="64" t="s">
        <v>270</v>
      </c>
      <c r="V167" s="64" t="s">
        <v>271</v>
      </c>
      <c r="W167" s="64" t="s">
        <v>272</v>
      </c>
      <c r="X167" s="64" t="s">
        <v>428</v>
      </c>
      <c r="Y167" s="64" t="s">
        <v>432</v>
      </c>
      <c r="Z167" s="64" t="s">
        <v>440</v>
      </c>
      <c r="AA167" s="64" t="s">
        <v>443</v>
      </c>
      <c r="AB167" s="64" t="s">
        <v>447</v>
      </c>
      <c r="AC167" s="64" t="s">
        <v>493</v>
      </c>
      <c r="AD167" s="64" t="s">
        <v>517</v>
      </c>
      <c r="AE167" s="64" t="s">
        <v>518</v>
      </c>
      <c r="AF167" s="64" t="s">
        <v>519</v>
      </c>
      <c r="AG167" s="64" t="s">
        <v>522</v>
      </c>
      <c r="AH167" s="64" t="s">
        <v>523</v>
      </c>
      <c r="AI167" s="64" t="s">
        <v>524</v>
      </c>
      <c r="AJ167" s="64" t="s">
        <v>527</v>
      </c>
      <c r="AK167" s="64" t="s">
        <v>528</v>
      </c>
      <c r="AL167" s="64" t="s">
        <v>530</v>
      </c>
      <c r="AM167" s="64" t="s">
        <v>531</v>
      </c>
      <c r="AN167" s="64" t="s">
        <v>532</v>
      </c>
      <c r="AO167" s="153" t="s">
        <v>533</v>
      </c>
      <c r="AP167" s="153" t="s">
        <v>534</v>
      </c>
      <c r="AQ167" s="153" t="s">
        <v>538</v>
      </c>
      <c r="AR167" s="153" t="s">
        <v>553</v>
      </c>
      <c r="AS167" s="153" t="s">
        <v>571</v>
      </c>
      <c r="AT167" s="153" t="s">
        <v>572</v>
      </c>
      <c r="AU167" s="153" t="s">
        <v>578</v>
      </c>
      <c r="AV167" s="153" t="s">
        <v>604</v>
      </c>
      <c r="AW167" s="153" t="s">
        <v>607</v>
      </c>
    </row>
    <row r="168" spans="1:49">
      <c r="A168" s="96" t="s">
        <v>214</v>
      </c>
      <c r="B168" s="261" t="s">
        <v>265</v>
      </c>
      <c r="C168" s="261"/>
      <c r="D168" s="6" t="s">
        <v>170</v>
      </c>
      <c r="E168" s="6" t="s">
        <v>168</v>
      </c>
      <c r="F168" s="54">
        <v>23</v>
      </c>
      <c r="G168" s="54">
        <v>23</v>
      </c>
      <c r="H168" s="54">
        <v>23</v>
      </c>
      <c r="I168" s="54">
        <v>22</v>
      </c>
      <c r="J168" s="54">
        <v>22</v>
      </c>
      <c r="K168" s="54">
        <v>22</v>
      </c>
      <c r="L168" s="54">
        <v>22</v>
      </c>
      <c r="M168" s="54">
        <v>22</v>
      </c>
      <c r="N168" s="54">
        <v>22</v>
      </c>
      <c r="O168" s="54">
        <v>22</v>
      </c>
      <c r="P168" s="54">
        <v>22</v>
      </c>
      <c r="Q168" s="54">
        <v>21</v>
      </c>
      <c r="R168" s="54">
        <v>21</v>
      </c>
      <c r="S168" s="54">
        <v>21</v>
      </c>
      <c r="T168" s="54">
        <v>21</v>
      </c>
      <c r="U168" s="54">
        <v>21</v>
      </c>
      <c r="V168" s="54">
        <v>21</v>
      </c>
      <c r="W168" s="54">
        <v>21</v>
      </c>
      <c r="X168" s="54">
        <v>21</v>
      </c>
      <c r="Y168" s="54">
        <v>20</v>
      </c>
      <c r="Z168" s="54">
        <v>20</v>
      </c>
      <c r="AA168" s="54">
        <v>20</v>
      </c>
      <c r="AB168" s="54">
        <v>20</v>
      </c>
      <c r="AC168" s="54">
        <v>20</v>
      </c>
      <c r="AD168" s="54">
        <v>20</v>
      </c>
      <c r="AE168" s="54">
        <v>20</v>
      </c>
      <c r="AF168" s="54">
        <v>20</v>
      </c>
      <c r="AG168" s="54">
        <v>20</v>
      </c>
      <c r="AH168" s="54">
        <v>20</v>
      </c>
      <c r="AI168" s="54">
        <v>20</v>
      </c>
      <c r="AJ168" s="54">
        <v>20</v>
      </c>
      <c r="AK168" s="54">
        <v>21</v>
      </c>
      <c r="AL168" s="54">
        <v>21</v>
      </c>
      <c r="AM168" s="54">
        <v>21</v>
      </c>
      <c r="AN168" s="54">
        <v>21</v>
      </c>
      <c r="AO168" s="169">
        <v>20</v>
      </c>
      <c r="AP168" s="169">
        <v>20</v>
      </c>
      <c r="AQ168" s="169">
        <v>20</v>
      </c>
      <c r="AR168" s="169">
        <v>20</v>
      </c>
      <c r="AS168" s="169">
        <v>20</v>
      </c>
      <c r="AT168" s="169">
        <v>20</v>
      </c>
      <c r="AU168" s="169">
        <v>19</v>
      </c>
      <c r="AV168" s="169">
        <v>19</v>
      </c>
      <c r="AW168" s="169">
        <v>19</v>
      </c>
    </row>
    <row r="169" spans="1:49">
      <c r="A169" s="20"/>
      <c r="B169" s="264" t="s">
        <v>39</v>
      </c>
      <c r="C169" s="264"/>
      <c r="D169" s="8" t="s">
        <v>170</v>
      </c>
      <c r="E169" s="8" t="s">
        <v>168</v>
      </c>
      <c r="F169" s="55">
        <v>125</v>
      </c>
      <c r="G169" s="55">
        <v>128</v>
      </c>
      <c r="H169" s="55">
        <v>128</v>
      </c>
      <c r="I169" s="55">
        <v>133</v>
      </c>
      <c r="J169" s="55">
        <v>138</v>
      </c>
      <c r="K169" s="55">
        <v>138</v>
      </c>
      <c r="L169" s="55">
        <v>144</v>
      </c>
      <c r="M169" s="55">
        <v>142</v>
      </c>
      <c r="N169" s="55">
        <v>138</v>
      </c>
      <c r="O169" s="55">
        <v>137</v>
      </c>
      <c r="P169" s="55">
        <v>147</v>
      </c>
      <c r="Q169" s="55">
        <v>147</v>
      </c>
      <c r="R169" s="55">
        <v>149</v>
      </c>
      <c r="S169" s="55">
        <v>152</v>
      </c>
      <c r="T169" s="55">
        <v>151</v>
      </c>
      <c r="U169" s="55">
        <v>152</v>
      </c>
      <c r="V169" s="55">
        <v>154</v>
      </c>
      <c r="W169" s="55">
        <v>150</v>
      </c>
      <c r="X169" s="55">
        <v>150</v>
      </c>
      <c r="Y169" s="55">
        <v>148</v>
      </c>
      <c r="Z169" s="55">
        <v>153</v>
      </c>
      <c r="AA169" s="55">
        <v>157</v>
      </c>
      <c r="AB169" s="55">
        <v>156</v>
      </c>
      <c r="AC169" s="55">
        <v>158</v>
      </c>
      <c r="AD169" s="55">
        <v>160</v>
      </c>
      <c r="AE169" s="55">
        <v>161</v>
      </c>
      <c r="AF169" s="55">
        <v>162</v>
      </c>
      <c r="AG169" s="55">
        <v>162</v>
      </c>
      <c r="AH169" s="55">
        <v>162</v>
      </c>
      <c r="AI169" s="55">
        <v>137</v>
      </c>
      <c r="AJ169" s="55">
        <v>139</v>
      </c>
      <c r="AK169" s="55">
        <v>168</v>
      </c>
      <c r="AL169" s="55">
        <v>177</v>
      </c>
      <c r="AM169" s="55">
        <v>177</v>
      </c>
      <c r="AN169" s="55">
        <v>178</v>
      </c>
      <c r="AO169" s="170">
        <v>177</v>
      </c>
      <c r="AP169" s="170">
        <v>180</v>
      </c>
      <c r="AQ169" s="170">
        <v>185</v>
      </c>
      <c r="AR169" s="170">
        <v>185</v>
      </c>
      <c r="AS169" s="170">
        <v>189</v>
      </c>
      <c r="AT169" s="170">
        <v>190</v>
      </c>
      <c r="AU169" s="170">
        <v>159</v>
      </c>
      <c r="AV169" s="170">
        <v>159</v>
      </c>
      <c r="AW169" s="170">
        <v>159</v>
      </c>
    </row>
    <row r="170" spans="1:49">
      <c r="A170" s="96" t="s">
        <v>215</v>
      </c>
      <c r="B170" s="267" t="s">
        <v>264</v>
      </c>
      <c r="C170" s="267"/>
      <c r="D170" s="6" t="s">
        <v>170</v>
      </c>
      <c r="E170" s="6" t="s">
        <v>168</v>
      </c>
      <c r="F170" s="56">
        <v>11511</v>
      </c>
      <c r="G170" s="56">
        <v>11192</v>
      </c>
      <c r="H170" s="56">
        <v>14811</v>
      </c>
      <c r="I170" s="56">
        <v>4428</v>
      </c>
      <c r="J170" s="56">
        <v>4425</v>
      </c>
      <c r="K170" s="56">
        <v>4365</v>
      </c>
      <c r="L170" s="56">
        <v>4520</v>
      </c>
      <c r="M170" s="56">
        <v>4494</v>
      </c>
      <c r="N170" s="56">
        <v>4403</v>
      </c>
      <c r="O170" s="56">
        <v>4357</v>
      </c>
      <c r="P170" s="56">
        <v>4435</v>
      </c>
      <c r="Q170" s="56">
        <v>4549</v>
      </c>
      <c r="R170" s="56">
        <v>4487</v>
      </c>
      <c r="S170" s="56">
        <v>4463</v>
      </c>
      <c r="T170" s="56">
        <v>4678</v>
      </c>
      <c r="U170" s="56">
        <v>4397</v>
      </c>
      <c r="V170" s="56">
        <v>4678</v>
      </c>
      <c r="W170" s="56">
        <v>4723</v>
      </c>
      <c r="X170" s="56">
        <v>4678</v>
      </c>
      <c r="Y170" s="56">
        <v>4207</v>
      </c>
      <c r="Z170" s="56">
        <v>4955</v>
      </c>
      <c r="AA170" s="56">
        <v>5074</v>
      </c>
      <c r="AB170" s="56">
        <v>5089</v>
      </c>
      <c r="AC170" s="56">
        <v>5178</v>
      </c>
      <c r="AD170" s="56">
        <v>5186</v>
      </c>
      <c r="AE170" s="56">
        <v>5189</v>
      </c>
      <c r="AF170" s="56">
        <v>5253</v>
      </c>
      <c r="AG170" s="56">
        <v>5298</v>
      </c>
      <c r="AH170" s="56">
        <v>5326</v>
      </c>
      <c r="AI170" s="56">
        <v>5357</v>
      </c>
      <c r="AJ170" s="56">
        <v>5467</v>
      </c>
      <c r="AK170" s="56">
        <v>5498</v>
      </c>
      <c r="AL170" s="56">
        <v>5590</v>
      </c>
      <c r="AM170" s="56">
        <v>5590</v>
      </c>
      <c r="AN170" s="56">
        <v>5590</v>
      </c>
      <c r="AO170" s="171">
        <v>5590</v>
      </c>
      <c r="AP170" s="171">
        <v>5590</v>
      </c>
      <c r="AQ170" s="171">
        <v>5590</v>
      </c>
      <c r="AR170" s="171">
        <v>5590</v>
      </c>
      <c r="AS170" s="171">
        <v>5590</v>
      </c>
      <c r="AT170" s="171">
        <v>5590</v>
      </c>
      <c r="AU170" s="171">
        <v>5590</v>
      </c>
      <c r="AV170" s="171">
        <v>5590</v>
      </c>
      <c r="AW170" s="171">
        <v>5590</v>
      </c>
    </row>
    <row r="171" spans="1:49">
      <c r="A171" s="20"/>
      <c r="B171" s="264"/>
      <c r="C171" s="264"/>
      <c r="D171" s="8"/>
      <c r="E171" s="8"/>
      <c r="F171" s="61"/>
      <c r="G171" s="61"/>
      <c r="H171" s="61"/>
      <c r="I171" s="61"/>
      <c r="J171" s="227"/>
      <c r="K171" s="227"/>
      <c r="L171" s="227"/>
      <c r="M171" s="227"/>
      <c r="N171" s="227"/>
      <c r="O171" s="227"/>
      <c r="P171" s="88"/>
      <c r="Q171" s="88"/>
      <c r="R171" s="88"/>
      <c r="S171" s="88"/>
      <c r="T171" s="88"/>
      <c r="U171" s="88"/>
      <c r="V171" s="88"/>
      <c r="W171" s="88"/>
      <c r="X171" s="88"/>
      <c r="Y171" s="88"/>
      <c r="Z171" s="88"/>
      <c r="AA171" s="88"/>
      <c r="AB171" s="88"/>
      <c r="AC171" s="88"/>
      <c r="AD171" s="141"/>
      <c r="AE171" s="141"/>
      <c r="AF171" s="141"/>
      <c r="AG171" s="141"/>
      <c r="AH171" s="141"/>
      <c r="AI171" s="141"/>
      <c r="AJ171" s="141"/>
      <c r="AK171" s="141"/>
      <c r="AL171" s="141"/>
      <c r="AM171" s="141"/>
      <c r="AN171" s="141"/>
      <c r="AO171" s="172"/>
      <c r="AP171" s="172"/>
      <c r="AQ171" s="141"/>
      <c r="AR171" s="141"/>
      <c r="AS171" s="141"/>
      <c r="AT171" s="141"/>
      <c r="AU171" s="141"/>
      <c r="AV171" s="141"/>
      <c r="AW171" s="141"/>
    </row>
    <row r="172" spans="1:49">
      <c r="A172" s="96" t="s">
        <v>216</v>
      </c>
      <c r="B172" s="261" t="s">
        <v>36</v>
      </c>
      <c r="C172" s="261"/>
      <c r="D172" s="6" t="s">
        <v>166</v>
      </c>
      <c r="E172" s="6" t="s">
        <v>167</v>
      </c>
      <c r="F172" s="54">
        <v>61916.088000000003</v>
      </c>
      <c r="G172" s="54">
        <v>59784</v>
      </c>
      <c r="H172" s="54">
        <v>65060.631739597971</v>
      </c>
      <c r="I172" s="54">
        <v>62433.949841761001</v>
      </c>
      <c r="J172" s="54">
        <v>67382.83996877</v>
      </c>
      <c r="K172" s="54">
        <v>69804.133576096006</v>
      </c>
      <c r="L172" s="54">
        <v>73276.844089282007</v>
      </c>
      <c r="M172" s="54">
        <v>78137.199169276006</v>
      </c>
      <c r="N172" s="54">
        <v>82838.949199373994</v>
      </c>
      <c r="O172" s="54">
        <v>84710.230885904995</v>
      </c>
      <c r="P172" s="54">
        <v>90107.247122953006</v>
      </c>
      <c r="Q172" s="54">
        <v>89825.568558346014</v>
      </c>
      <c r="R172" s="54">
        <v>102319.75620353803</v>
      </c>
      <c r="S172" s="54">
        <v>100967.135442172</v>
      </c>
      <c r="T172" s="54">
        <v>106368.17580966699</v>
      </c>
      <c r="U172" s="54">
        <v>119147.71066364201</v>
      </c>
      <c r="V172" s="54">
        <v>136154.00855663599</v>
      </c>
      <c r="W172" s="54">
        <v>133933.91512045101</v>
      </c>
      <c r="X172" s="54">
        <v>138883.88752788401</v>
      </c>
      <c r="Y172" s="54">
        <v>150801.34814204401</v>
      </c>
      <c r="Z172" s="54">
        <v>160635.66821875601</v>
      </c>
      <c r="AA172" s="54">
        <f t="shared" ref="AA172:AF172" si="130">AA87</f>
        <v>161757.709722072</v>
      </c>
      <c r="AB172" s="54">
        <f t="shared" si="130"/>
        <v>163943.76337987499</v>
      </c>
      <c r="AC172" s="54">
        <f t="shared" si="130"/>
        <v>165384.988990046</v>
      </c>
      <c r="AD172" s="54">
        <f t="shared" si="130"/>
        <v>174200.15369220401</v>
      </c>
      <c r="AE172" s="54">
        <f t="shared" si="130"/>
        <v>172610.33572551201</v>
      </c>
      <c r="AF172" s="54">
        <f t="shared" si="130"/>
        <v>175451.709005012</v>
      </c>
      <c r="AG172" s="54">
        <f t="shared" ref="AG172" si="131">AG87</f>
        <v>186686.540719432</v>
      </c>
      <c r="AH172" s="54">
        <f t="shared" ref="AH172:AL172" si="132">AH87</f>
        <v>196875.017168249</v>
      </c>
      <c r="AI172" s="54">
        <f t="shared" si="132"/>
        <v>197203.75782905999</v>
      </c>
      <c r="AJ172" s="54">
        <f t="shared" si="132"/>
        <v>204736.53995037399</v>
      </c>
      <c r="AK172" s="54">
        <f t="shared" si="132"/>
        <v>211574.544098482</v>
      </c>
      <c r="AL172" s="54">
        <f t="shared" si="132"/>
        <v>234946.625660233</v>
      </c>
      <c r="AM172" s="54">
        <f t="shared" ref="AM172:AQ172" si="133">AM87</f>
        <v>227535.81962563799</v>
      </c>
      <c r="AN172" s="54">
        <f t="shared" si="133"/>
        <v>244554.14341965801</v>
      </c>
      <c r="AO172" s="169">
        <f t="shared" ref="AO172:AP172" si="134">AO87</f>
        <v>235984.04142450201</v>
      </c>
      <c r="AP172" s="169">
        <f t="shared" si="134"/>
        <v>250239.66827943499</v>
      </c>
      <c r="AQ172" s="169">
        <f t="shared" si="133"/>
        <v>253679.86584064699</v>
      </c>
      <c r="AR172" s="169">
        <f t="shared" ref="AR172:AS172" si="135">AR87</f>
        <v>260605.493283166</v>
      </c>
      <c r="AS172" s="169">
        <f t="shared" si="135"/>
        <v>259068.10010436299</v>
      </c>
      <c r="AT172" s="169">
        <f t="shared" ref="AT172:AU172" si="136">AT87</f>
        <v>274276.99668736599</v>
      </c>
      <c r="AU172" s="169">
        <f t="shared" si="136"/>
        <v>266440.83672978298</v>
      </c>
      <c r="AV172" s="169">
        <f t="shared" ref="AV172:AW172" si="137">AV87</f>
        <v>267202.12417757203</v>
      </c>
      <c r="AW172" s="169">
        <f t="shared" si="137"/>
        <v>276106.78220297903</v>
      </c>
    </row>
    <row r="173" spans="1:49">
      <c r="A173" s="41"/>
      <c r="B173" s="262" t="s">
        <v>429</v>
      </c>
      <c r="C173" s="262"/>
      <c r="D173" s="7" t="s">
        <v>166</v>
      </c>
      <c r="E173" s="7" t="s">
        <v>167</v>
      </c>
      <c r="F173" s="116">
        <v>46854</v>
      </c>
      <c r="G173" s="116">
        <v>46374</v>
      </c>
      <c r="H173" s="116">
        <v>49692.366241299991</v>
      </c>
      <c r="I173" s="116">
        <v>48826.227635899995</v>
      </c>
      <c r="J173" s="116">
        <v>51385.2814239</v>
      </c>
      <c r="K173" s="116">
        <v>53576.044446899999</v>
      </c>
      <c r="L173" s="116">
        <v>55346.969863000006</v>
      </c>
      <c r="M173" s="116">
        <v>56985.705540407005</v>
      </c>
      <c r="N173" s="116">
        <v>59028.478580110997</v>
      </c>
      <c r="O173" s="116">
        <v>60514.638032800001</v>
      </c>
      <c r="P173" s="116">
        <v>64031.387242499994</v>
      </c>
      <c r="Q173" s="116">
        <v>63026.143624400022</v>
      </c>
      <c r="R173" s="116">
        <v>70525.1477361</v>
      </c>
      <c r="S173" s="116">
        <v>72455.483337700003</v>
      </c>
      <c r="T173" s="116">
        <v>79747.380832800001</v>
      </c>
      <c r="U173" s="116">
        <v>85423.642980200006</v>
      </c>
      <c r="V173" s="116">
        <v>95905.696584300007</v>
      </c>
      <c r="W173" s="116">
        <v>96557.635261400021</v>
      </c>
      <c r="X173" s="51">
        <v>105344.09359449999</v>
      </c>
      <c r="Y173" s="51">
        <v>111983.1311178</v>
      </c>
      <c r="Z173" s="51">
        <v>117894.5227642</v>
      </c>
      <c r="AA173" s="51">
        <f t="shared" ref="AA173:AF173" si="138">AA30</f>
        <v>121073.0040464</v>
      </c>
      <c r="AB173" s="51">
        <f t="shared" si="138"/>
        <v>120519.6306606</v>
      </c>
      <c r="AC173" s="51">
        <f t="shared" si="138"/>
        <v>125815.12385600001</v>
      </c>
      <c r="AD173" s="51">
        <f t="shared" si="138"/>
        <v>130036.2356741</v>
      </c>
      <c r="AE173" s="51">
        <f t="shared" si="138"/>
        <v>133257.60137809999</v>
      </c>
      <c r="AF173" s="51">
        <f t="shared" si="138"/>
        <v>134162.35758030001</v>
      </c>
      <c r="AG173" s="51">
        <f t="shared" ref="AG173" si="139">AG30</f>
        <v>133542.8505116</v>
      </c>
      <c r="AH173" s="51">
        <f t="shared" ref="AH173:AL173" si="140">AH30</f>
        <v>137412.00281770001</v>
      </c>
      <c r="AI173" s="51">
        <f t="shared" si="140"/>
        <v>137500.2145378</v>
      </c>
      <c r="AJ173" s="51">
        <f t="shared" si="140"/>
        <v>140764.743154</v>
      </c>
      <c r="AK173" s="51">
        <f t="shared" si="140"/>
        <v>145104.3479083</v>
      </c>
      <c r="AL173" s="51">
        <f t="shared" si="140"/>
        <v>153658.6339822</v>
      </c>
      <c r="AM173" s="51">
        <f t="shared" ref="AM173:AQ173" si="141">AM30</f>
        <v>156458.6508222</v>
      </c>
      <c r="AN173" s="51">
        <f t="shared" si="141"/>
        <v>167587.39474399999</v>
      </c>
      <c r="AO173" s="116">
        <f t="shared" ref="AO173:AP173" si="142">AO30</f>
        <v>166777.95134900001</v>
      </c>
      <c r="AP173" s="116">
        <f t="shared" si="142"/>
        <v>168890.0818548</v>
      </c>
      <c r="AQ173" s="116">
        <f t="shared" si="141"/>
        <v>171839.19744680001</v>
      </c>
      <c r="AR173" s="116">
        <f t="shared" ref="AR173:AS173" si="143">AR30</f>
        <v>181908.4480684</v>
      </c>
      <c r="AS173" s="116">
        <f t="shared" si="143"/>
        <v>190922.94307740001</v>
      </c>
      <c r="AT173" s="116">
        <f t="shared" ref="AT173:AU173" si="144">AT30</f>
        <v>200059.58281029997</v>
      </c>
      <c r="AU173" s="116">
        <f t="shared" si="144"/>
        <v>201304.0015483</v>
      </c>
      <c r="AV173" s="116">
        <f t="shared" ref="AV173:AW173" si="145">AV30</f>
        <v>206832.32241369999</v>
      </c>
      <c r="AW173" s="116">
        <f t="shared" si="145"/>
        <v>209261.7849692</v>
      </c>
    </row>
    <row r="174" spans="1:49">
      <c r="A174" s="41"/>
      <c r="B174" s="262" t="s">
        <v>430</v>
      </c>
      <c r="C174" s="262"/>
      <c r="D174" s="7" t="s">
        <v>166</v>
      </c>
      <c r="E174" s="7" t="s">
        <v>167</v>
      </c>
      <c r="F174" s="58">
        <v>1057.2539999999999</v>
      </c>
      <c r="G174" s="58">
        <v>824.76199999999994</v>
      </c>
      <c r="H174" s="117">
        <v>744.27879913699996</v>
      </c>
      <c r="I174" s="117">
        <v>769.58303756399994</v>
      </c>
      <c r="J174" s="117">
        <v>769.59818178599994</v>
      </c>
      <c r="K174" s="117">
        <v>1292.9217641149999</v>
      </c>
      <c r="L174" s="117">
        <v>2494.5436629009996</v>
      </c>
      <c r="M174" s="117">
        <v>2618.1148793980001</v>
      </c>
      <c r="N174" s="117">
        <v>2598.0775473679996</v>
      </c>
      <c r="O174" s="117">
        <v>3671.8064719900003</v>
      </c>
      <c r="P174" s="117">
        <v>3747.7258651070001</v>
      </c>
      <c r="Q174" s="117">
        <v>3981.434423964</v>
      </c>
      <c r="R174" s="117">
        <v>5188.8411302150007</v>
      </c>
      <c r="S174" s="117">
        <v>4592.2421502360003</v>
      </c>
      <c r="T174" s="118">
        <v>4791.0051624080006</v>
      </c>
      <c r="U174" s="117">
        <v>6827.4278372939998</v>
      </c>
      <c r="V174" s="117">
        <v>7366.0711366320002</v>
      </c>
      <c r="W174" s="117">
        <v>6209.7162462980004</v>
      </c>
      <c r="X174" s="71">
        <v>6829.5055361599998</v>
      </c>
      <c r="Y174" s="71">
        <v>7051.3962713660003</v>
      </c>
      <c r="Z174" s="71">
        <v>7603</v>
      </c>
      <c r="AA174" s="71">
        <f>AA95</f>
        <v>9351.8166700580005</v>
      </c>
      <c r="AB174" s="71">
        <f>AB95</f>
        <v>8438.0221993579999</v>
      </c>
      <c r="AC174" s="71">
        <v>11796.290286622001</v>
      </c>
      <c r="AD174" s="71">
        <f>AD95</f>
        <v>10427</v>
      </c>
      <c r="AE174" s="71">
        <f>AE95</f>
        <v>8284.9135097199996</v>
      </c>
      <c r="AF174" s="71">
        <f>AF95</f>
        <v>12871.460426547001</v>
      </c>
      <c r="AG174" s="71">
        <f>AG95</f>
        <v>14719.732653667001</v>
      </c>
      <c r="AH174" s="71">
        <v>18600.266939695</v>
      </c>
      <c r="AI174" s="71">
        <f t="shared" ref="AI174:AM174" si="146">AI95</f>
        <v>21006.312631296998</v>
      </c>
      <c r="AJ174" s="71">
        <f t="shared" si="146"/>
        <v>23966.941180759</v>
      </c>
      <c r="AK174" s="71">
        <f t="shared" si="146"/>
        <v>26054.055736937</v>
      </c>
      <c r="AL174" s="71">
        <f t="shared" si="146"/>
        <v>28310.827459742999</v>
      </c>
      <c r="AM174" s="71">
        <f t="shared" si="146"/>
        <v>17109.559526954999</v>
      </c>
      <c r="AN174" s="71">
        <f t="shared" ref="AN174:AQ174" si="147">AN95</f>
        <v>17620.324519029</v>
      </c>
      <c r="AO174" s="118">
        <f t="shared" ref="AO174:AP174" si="148">AO95</f>
        <v>16872.341279811</v>
      </c>
      <c r="AP174" s="118">
        <f t="shared" si="148"/>
        <v>16917.646640974999</v>
      </c>
      <c r="AQ174" s="118">
        <f t="shared" si="147"/>
        <v>16542.464480678002</v>
      </c>
      <c r="AR174" s="118">
        <f t="shared" ref="AR174:AS174" si="149">AR95</f>
        <v>14328.111847057</v>
      </c>
      <c r="AS174" s="118">
        <f t="shared" si="149"/>
        <v>14983.036792396</v>
      </c>
      <c r="AT174" s="118">
        <f t="shared" ref="AT174:AU174" si="150">AT95</f>
        <v>16789.822023817</v>
      </c>
      <c r="AU174" s="118">
        <f t="shared" si="150"/>
        <v>16533.377110336001</v>
      </c>
      <c r="AV174" s="118">
        <f t="shared" ref="AV174:AW174" si="151">AV95</f>
        <v>16086.993289274</v>
      </c>
      <c r="AW174" s="118">
        <f t="shared" si="151"/>
        <v>14262.580055401</v>
      </c>
    </row>
    <row r="175" spans="1:49">
      <c r="A175" s="41"/>
      <c r="B175" s="262" t="s">
        <v>431</v>
      </c>
      <c r="C175" s="262"/>
      <c r="D175" s="7" t="s">
        <v>166</v>
      </c>
      <c r="E175" s="7" t="s">
        <v>167</v>
      </c>
      <c r="F175" s="116" t="s">
        <v>197</v>
      </c>
      <c r="G175" s="116" t="s">
        <v>197</v>
      </c>
      <c r="H175" s="115">
        <v>474.33731698200006</v>
      </c>
      <c r="I175" s="115">
        <v>803.89351332300009</v>
      </c>
      <c r="J175" s="115">
        <v>1067.866585388</v>
      </c>
      <c r="K175" s="115">
        <v>284.82264513799998</v>
      </c>
      <c r="L175" s="228">
        <v>121.302131579</v>
      </c>
      <c r="M175" s="228">
        <v>237.79011586700003</v>
      </c>
      <c r="N175" s="228">
        <v>380.36784651900001</v>
      </c>
      <c r="O175" s="228">
        <v>313.72627776799999</v>
      </c>
      <c r="P175" s="119">
        <v>311.43449620200005</v>
      </c>
      <c r="Q175" s="119">
        <v>397.80572968500002</v>
      </c>
      <c r="R175" s="119">
        <v>942.00698387499995</v>
      </c>
      <c r="S175" s="119">
        <v>525.90863888900003</v>
      </c>
      <c r="T175" s="119">
        <v>706.55772643600005</v>
      </c>
      <c r="U175" s="119">
        <v>707.83800633399994</v>
      </c>
      <c r="V175" s="119">
        <v>1730.9863145300001</v>
      </c>
      <c r="W175" s="119">
        <v>3070.2778370570004</v>
      </c>
      <c r="X175" s="85">
        <v>1663.1409493650001</v>
      </c>
      <c r="Y175" s="85">
        <v>2103.7376546690002</v>
      </c>
      <c r="Z175" s="85">
        <v>3864.1403555970001</v>
      </c>
      <c r="AA175" s="85">
        <v>4302.3023305960005</v>
      </c>
      <c r="AB175" s="85">
        <v>4214.6943564020003</v>
      </c>
      <c r="AC175" s="85">
        <v>4877.7785818229995</v>
      </c>
      <c r="AD175" s="85">
        <v>6802.159653742</v>
      </c>
      <c r="AE175" s="85">
        <v>7127.8666076489999</v>
      </c>
      <c r="AF175" s="85">
        <v>5677.8361154079994</v>
      </c>
      <c r="AG175" s="85">
        <v>9460.8948164740013</v>
      </c>
      <c r="AH175" s="85">
        <v>14228.990350037</v>
      </c>
      <c r="AI175" s="85">
        <v>15352.125814886</v>
      </c>
      <c r="AJ175" s="85">
        <v>13927.938415021001</v>
      </c>
      <c r="AK175" s="85">
        <v>15574.288874190001</v>
      </c>
      <c r="AL175" s="85">
        <v>14917.854757366</v>
      </c>
      <c r="AM175" s="85">
        <v>26138.15408117</v>
      </c>
      <c r="AN175" s="85">
        <v>28744.607840715002</v>
      </c>
      <c r="AO175" s="173">
        <v>26577.605065966</v>
      </c>
      <c r="AP175" s="173">
        <v>35224.104085192004</v>
      </c>
      <c r="AQ175" s="173">
        <v>33314.254702136997</v>
      </c>
      <c r="AR175" s="173">
        <v>38877.501459093</v>
      </c>
      <c r="AS175" s="173">
        <v>34249.055585331</v>
      </c>
      <c r="AT175" s="173">
        <v>34478.185638246003</v>
      </c>
      <c r="AU175" s="173">
        <v>29873.308259763999</v>
      </c>
      <c r="AV175" s="173">
        <v>26240.535724190999</v>
      </c>
      <c r="AW175" s="173">
        <v>33499.612484646997</v>
      </c>
    </row>
    <row r="176" spans="1:49">
      <c r="A176" s="41"/>
      <c r="B176" s="262" t="s">
        <v>150</v>
      </c>
      <c r="C176" s="262"/>
      <c r="D176" s="7" t="s">
        <v>166</v>
      </c>
      <c r="E176" s="7" t="s">
        <v>167</v>
      </c>
      <c r="F176" s="116">
        <v>2227.9740000000002</v>
      </c>
      <c r="G176" s="116">
        <v>2654.7139999999999</v>
      </c>
      <c r="H176" s="116">
        <v>2394.883533234</v>
      </c>
      <c r="I176" s="116">
        <v>3035.775113701</v>
      </c>
      <c r="J176" s="116">
        <v>2647.2474178009998</v>
      </c>
      <c r="K176" s="116">
        <v>2938.0340437700002</v>
      </c>
      <c r="L176" s="116">
        <v>3502.9687397729999</v>
      </c>
      <c r="M176" s="116">
        <v>3959.0720339559998</v>
      </c>
      <c r="N176" s="116">
        <v>4075.6443034990002</v>
      </c>
      <c r="O176" s="116">
        <v>3670.9487019749999</v>
      </c>
      <c r="P176" s="116">
        <v>4239.0648803260001</v>
      </c>
      <c r="Q176" s="116">
        <v>4237.2669283330006</v>
      </c>
      <c r="R176" s="116">
        <v>7659.8658606190002</v>
      </c>
      <c r="S176" s="116">
        <v>3233.5681297149999</v>
      </c>
      <c r="T176" s="116">
        <v>3926.1875594769999</v>
      </c>
      <c r="U176" s="116">
        <v>2725.6987987749999</v>
      </c>
      <c r="V176" s="116">
        <v>4869.4869282009995</v>
      </c>
      <c r="W176" s="116">
        <v>2943.5238313640002</v>
      </c>
      <c r="X176" s="51">
        <v>2751.3521321620001</v>
      </c>
      <c r="Y176" s="51">
        <v>2154.4878482839999</v>
      </c>
      <c r="Z176" s="51">
        <v>3314</v>
      </c>
      <c r="AA176" s="51">
        <v>1986.5364854739998</v>
      </c>
      <c r="AB176" s="51">
        <v>2339.6600427130002</v>
      </c>
      <c r="AC176" s="51">
        <v>1800.1518213529998</v>
      </c>
      <c r="AD176" s="51">
        <v>2130.5190512869999</v>
      </c>
      <c r="AE176" s="51">
        <v>1416.1273025370001</v>
      </c>
      <c r="AF176" s="51">
        <v>1035.562380997</v>
      </c>
      <c r="AG176" s="51">
        <v>979.18901922999999</v>
      </c>
      <c r="AH176" s="51">
        <v>862.94697314200005</v>
      </c>
      <c r="AI176" s="51">
        <v>878.13407283600009</v>
      </c>
      <c r="AJ176" s="51">
        <v>710.70413467100002</v>
      </c>
      <c r="AK176" s="51">
        <v>911.84642914400001</v>
      </c>
      <c r="AL176" s="51">
        <v>499.87174652900001</v>
      </c>
      <c r="AM176" s="51">
        <v>585.16214269900001</v>
      </c>
      <c r="AN176" s="51">
        <v>612.80146388499998</v>
      </c>
      <c r="AO176" s="116">
        <v>2187.235774412</v>
      </c>
      <c r="AP176" s="116">
        <v>3597.4671711750002</v>
      </c>
      <c r="AQ176" s="116">
        <v>3060.5093253760001</v>
      </c>
      <c r="AR176" s="116">
        <v>2335.0565363189999</v>
      </c>
      <c r="AS176" s="116">
        <v>1596.3267721940001</v>
      </c>
      <c r="AT176" s="116">
        <v>1594.9345760860001</v>
      </c>
      <c r="AU176" s="116">
        <v>2029.8786366080001</v>
      </c>
      <c r="AV176" s="116">
        <v>2838.5953816729998</v>
      </c>
      <c r="AW176" s="116">
        <v>2858.275173734</v>
      </c>
    </row>
    <row r="177" spans="1:49">
      <c r="A177" s="41"/>
      <c r="B177" s="262" t="s">
        <v>151</v>
      </c>
      <c r="C177" s="263"/>
      <c r="D177" s="7" t="s">
        <v>166</v>
      </c>
      <c r="E177" s="7" t="s">
        <v>167</v>
      </c>
      <c r="F177" s="120">
        <v>11776.86</v>
      </c>
      <c r="G177" s="120">
        <v>9930.5239999999976</v>
      </c>
      <c r="H177" s="121">
        <v>11754.765848944982</v>
      </c>
      <c r="I177" s="121">
        <v>8998.4705412730109</v>
      </c>
      <c r="J177" s="115">
        <v>11512.846359894997</v>
      </c>
      <c r="K177" s="115">
        <v>11712.310676173001</v>
      </c>
      <c r="L177" s="115">
        <v>11811.059692028997</v>
      </c>
      <c r="M177" s="115">
        <v>14336.516599647999</v>
      </c>
      <c r="N177" s="115">
        <v>16756.380921877004</v>
      </c>
      <c r="O177" s="115">
        <v>16539.111401371993</v>
      </c>
      <c r="P177" s="115">
        <v>17777.634638818025</v>
      </c>
      <c r="Q177" s="115">
        <v>18182.917851963983</v>
      </c>
      <c r="R177" s="115">
        <v>18003.894492729014</v>
      </c>
      <c r="S177" s="115">
        <v>20159.933185632006</v>
      </c>
      <c r="T177" s="115">
        <v>17197.044528546001</v>
      </c>
      <c r="U177" s="115">
        <v>23463.103041038994</v>
      </c>
      <c r="V177" s="115">
        <v>26281.767592972974</v>
      </c>
      <c r="W177" s="115">
        <v>25152.761944331985</v>
      </c>
      <c r="X177" s="51">
        <f>+X172-SUM(X173:X176)</f>
        <v>22295.795315697018</v>
      </c>
      <c r="Y177" s="51">
        <f>+Y172-SUM(Y173:Y176)</f>
        <v>27508.595249924998</v>
      </c>
      <c r="Z177" s="51">
        <v>27960.005098958994</v>
      </c>
      <c r="AA177" s="51">
        <f t="shared" ref="AA177:AF177" si="152">+AA172-SUM(AA173:AA176)</f>
        <v>25044.050189543981</v>
      </c>
      <c r="AB177" s="51">
        <f t="shared" si="152"/>
        <v>28431.756120801991</v>
      </c>
      <c r="AC177" s="51">
        <f t="shared" si="152"/>
        <v>21095.644444247999</v>
      </c>
      <c r="AD177" s="51">
        <f t="shared" si="152"/>
        <v>24804.239313074999</v>
      </c>
      <c r="AE177" s="51">
        <f t="shared" si="152"/>
        <v>22523.826927506016</v>
      </c>
      <c r="AF177" s="51">
        <f t="shared" si="152"/>
        <v>21704.492501759989</v>
      </c>
      <c r="AG177" s="51">
        <f t="shared" ref="AG177" si="153">+AG172-SUM(AG173:AG176)</f>
        <v>27983.873718460993</v>
      </c>
      <c r="AH177" s="51">
        <f t="shared" ref="AH177:AK177" si="154">+AH172-SUM(AH173:AH176)</f>
        <v>25770.810087674996</v>
      </c>
      <c r="AI177" s="51">
        <f t="shared" si="154"/>
        <v>22466.970772241009</v>
      </c>
      <c r="AJ177" s="51">
        <f t="shared" si="154"/>
        <v>25366.213065923017</v>
      </c>
      <c r="AK177" s="51">
        <f t="shared" si="154"/>
        <v>23930.005149910983</v>
      </c>
      <c r="AL177" s="51">
        <f t="shared" ref="AL177" si="155">+AL172-SUM(AL173:AL176)</f>
        <v>37559.437714394968</v>
      </c>
      <c r="AM177" s="51">
        <f t="shared" ref="AM177:AQ177" si="156">+AM172-SUM(AM173:AM176)</f>
        <v>27244.293052613968</v>
      </c>
      <c r="AN177" s="51">
        <f t="shared" si="156"/>
        <v>29989.014852029009</v>
      </c>
      <c r="AO177" s="116">
        <f t="shared" ref="AO177:AP177" si="157">+AO172-SUM(AO173:AO176)</f>
        <v>23568.907955313014</v>
      </c>
      <c r="AP177" s="116">
        <f t="shared" si="157"/>
        <v>25610.368527293002</v>
      </c>
      <c r="AQ177" s="116">
        <f t="shared" si="156"/>
        <v>28923.439885655971</v>
      </c>
      <c r="AR177" s="116">
        <f t="shared" ref="AR177:AS177" si="158">+AR172-SUM(AR173:AR176)</f>
        <v>23156.375372296985</v>
      </c>
      <c r="AS177" s="116">
        <f t="shared" si="158"/>
        <v>17316.737877041975</v>
      </c>
      <c r="AT177" s="116">
        <f t="shared" ref="AT177:AU177" si="159">+AT172-SUM(AT173:AT176)</f>
        <v>21354.471638917021</v>
      </c>
      <c r="AU177" s="116">
        <f t="shared" si="159"/>
        <v>16700.271174775</v>
      </c>
      <c r="AV177" s="116">
        <f t="shared" ref="AV177:AW177" si="160">+AV172-SUM(AV173:AV176)</f>
        <v>15203.677368734061</v>
      </c>
      <c r="AW177" s="116">
        <f t="shared" si="160"/>
        <v>16224.529519997042</v>
      </c>
    </row>
    <row r="178" spans="1:49">
      <c r="A178" s="96" t="s">
        <v>217</v>
      </c>
      <c r="B178" s="248" t="s">
        <v>212</v>
      </c>
      <c r="C178" s="248"/>
      <c r="D178" s="6" t="s">
        <v>166</v>
      </c>
      <c r="E178" s="6" t="s">
        <v>167</v>
      </c>
      <c r="F178" s="57">
        <v>61916.088000000003</v>
      </c>
      <c r="G178" s="57">
        <v>59784</v>
      </c>
      <c r="H178" s="57">
        <v>65060.631739597971</v>
      </c>
      <c r="I178" s="57">
        <v>62433.949841761001</v>
      </c>
      <c r="J178" s="57">
        <v>67382.83996877</v>
      </c>
      <c r="K178" s="57">
        <v>69804.133576096006</v>
      </c>
      <c r="L178" s="57">
        <v>73276.844089282007</v>
      </c>
      <c r="M178" s="87">
        <v>78137.199169276006</v>
      </c>
      <c r="N178" s="87">
        <v>82838.949199373994</v>
      </c>
      <c r="O178" s="57">
        <v>84710.230885904995</v>
      </c>
      <c r="P178" s="57">
        <v>90107.247122953006</v>
      </c>
      <c r="Q178" s="57">
        <v>89825.568558346014</v>
      </c>
      <c r="R178" s="57">
        <v>102319.75620353803</v>
      </c>
      <c r="S178" s="57">
        <v>100967.135442172</v>
      </c>
      <c r="T178" s="87">
        <v>106368.17580966699</v>
      </c>
      <c r="U178" s="57">
        <v>119147.71066364201</v>
      </c>
      <c r="V178" s="57">
        <v>136154.00855663599</v>
      </c>
      <c r="W178" s="57">
        <v>133933.91512045101</v>
      </c>
      <c r="X178" s="57">
        <v>138883.88752788401</v>
      </c>
      <c r="Y178" s="57">
        <v>150801.34814204401</v>
      </c>
      <c r="Z178" s="57">
        <v>160635.66821875601</v>
      </c>
      <c r="AA178" s="57">
        <v>160635.66821875601</v>
      </c>
      <c r="AB178" s="57">
        <f t="shared" ref="AB178:AF178" si="161">+AB172</f>
        <v>163943.76337987499</v>
      </c>
      <c r="AC178" s="57">
        <f t="shared" si="161"/>
        <v>165384.988990046</v>
      </c>
      <c r="AD178" s="57">
        <f t="shared" si="161"/>
        <v>174200.15369220401</v>
      </c>
      <c r="AE178" s="57">
        <f t="shared" si="161"/>
        <v>172610.33572551201</v>
      </c>
      <c r="AF178" s="57">
        <f t="shared" si="161"/>
        <v>175451.709005012</v>
      </c>
      <c r="AG178" s="57">
        <f t="shared" ref="AG178:AL178" si="162">+AG172</f>
        <v>186686.540719432</v>
      </c>
      <c r="AH178" s="57">
        <f t="shared" si="162"/>
        <v>196875.017168249</v>
      </c>
      <c r="AI178" s="57">
        <f t="shared" si="162"/>
        <v>197203.75782905999</v>
      </c>
      <c r="AJ178" s="57">
        <f t="shared" si="162"/>
        <v>204736.53995037399</v>
      </c>
      <c r="AK178" s="57">
        <f t="shared" si="162"/>
        <v>211574.544098482</v>
      </c>
      <c r="AL178" s="57">
        <f t="shared" si="162"/>
        <v>234946.625660233</v>
      </c>
      <c r="AM178" s="57">
        <f t="shared" ref="AM178:AS178" si="163">+AM172</f>
        <v>227535.81962563799</v>
      </c>
      <c r="AN178" s="57">
        <f t="shared" si="163"/>
        <v>244554.14341965801</v>
      </c>
      <c r="AO178" s="174">
        <f t="shared" si="163"/>
        <v>235984.04142450201</v>
      </c>
      <c r="AP178" s="174">
        <f t="shared" si="163"/>
        <v>250239.66827943499</v>
      </c>
      <c r="AQ178" s="174">
        <f t="shared" si="163"/>
        <v>253679.86584064699</v>
      </c>
      <c r="AR178" s="174">
        <f t="shared" si="163"/>
        <v>260605.493283166</v>
      </c>
      <c r="AS178" s="174">
        <f t="shared" si="163"/>
        <v>259068.10010436299</v>
      </c>
      <c r="AT178" s="174">
        <f t="shared" ref="AT178:AU178" si="164">+AT172</f>
        <v>274276.99668736599</v>
      </c>
      <c r="AU178" s="174">
        <f t="shared" si="164"/>
        <v>266440.83672978298</v>
      </c>
      <c r="AV178" s="174">
        <f t="shared" ref="AV178:AW178" si="165">+AV172</f>
        <v>267202.12417757203</v>
      </c>
      <c r="AW178" s="174">
        <f t="shared" si="165"/>
        <v>276106.78220297903</v>
      </c>
    </row>
    <row r="179" spans="1:49">
      <c r="A179" s="28"/>
      <c r="B179" s="268" t="s">
        <v>152</v>
      </c>
      <c r="C179" s="268"/>
      <c r="D179" s="8" t="s">
        <v>166</v>
      </c>
      <c r="E179" s="8" t="s">
        <v>167</v>
      </c>
      <c r="F179" s="52">
        <v>33924.417000000001</v>
      </c>
      <c r="G179" s="53">
        <v>34333.756999999998</v>
      </c>
      <c r="H179" s="51">
        <v>34659.913897063001</v>
      </c>
      <c r="I179" s="51">
        <v>34233.277250428</v>
      </c>
      <c r="J179" s="51">
        <v>40767.531190784997</v>
      </c>
      <c r="K179" s="51">
        <v>41428.766262773999</v>
      </c>
      <c r="L179" s="51">
        <v>43983.789242907005</v>
      </c>
      <c r="M179" s="51">
        <v>45706.990015189003</v>
      </c>
      <c r="N179" s="51">
        <v>48663.466567421005</v>
      </c>
      <c r="O179" s="51">
        <v>50679.659944412</v>
      </c>
      <c r="P179" s="51">
        <v>56382.363946179998</v>
      </c>
      <c r="Q179" s="51">
        <v>56675.037206453999</v>
      </c>
      <c r="R179" s="51">
        <v>64037.481419406999</v>
      </c>
      <c r="S179" s="51">
        <v>63669.569266715</v>
      </c>
      <c r="T179" s="51">
        <v>67444.808611929999</v>
      </c>
      <c r="U179" s="51">
        <v>75838.842807984998</v>
      </c>
      <c r="V179" s="51">
        <v>84793.065988832997</v>
      </c>
      <c r="W179" s="51">
        <v>83905.587259409993</v>
      </c>
      <c r="X179" s="51">
        <v>88275.011124284007</v>
      </c>
      <c r="Y179" s="51">
        <v>92352.557925190995</v>
      </c>
      <c r="Z179" s="51">
        <v>100832.314355839</v>
      </c>
      <c r="AA179" s="51">
        <v>107924.972146933</v>
      </c>
      <c r="AB179" s="51">
        <v>107953.75098644001</v>
      </c>
      <c r="AC179" s="51">
        <v>110338.31404627999</v>
      </c>
      <c r="AD179" s="51">
        <v>113565.898572815</v>
      </c>
      <c r="AE179" s="51">
        <v>110598.826117816</v>
      </c>
      <c r="AF179" s="51">
        <v>109060.61341482001</v>
      </c>
      <c r="AG179" s="51">
        <v>120455.38148482201</v>
      </c>
      <c r="AH179" s="51">
        <v>127261.57682812199</v>
      </c>
      <c r="AI179" s="51">
        <v>127739.036429477</v>
      </c>
      <c r="AJ179" s="51">
        <v>135324.099809634</v>
      </c>
      <c r="AK179" s="51">
        <v>132741.599728564</v>
      </c>
      <c r="AL179" s="51">
        <v>150897.40440828199</v>
      </c>
      <c r="AM179" s="51">
        <v>143583.28678341999</v>
      </c>
      <c r="AN179" s="51">
        <v>150800.93837506001</v>
      </c>
      <c r="AO179" s="116">
        <v>138459.049578904</v>
      </c>
      <c r="AP179" s="116">
        <v>151242.76403468999</v>
      </c>
      <c r="AQ179" s="116">
        <v>165434.008383668</v>
      </c>
      <c r="AR179" s="116">
        <v>160582.53196514299</v>
      </c>
      <c r="AS179" s="116">
        <v>160671.64768214501</v>
      </c>
      <c r="AT179" s="116">
        <v>169717.43589904701</v>
      </c>
      <c r="AU179" s="116">
        <v>163395.48158429301</v>
      </c>
      <c r="AV179" s="116">
        <v>164074.31136909101</v>
      </c>
      <c r="AW179" s="116">
        <v>174341.345497751</v>
      </c>
    </row>
    <row r="180" spans="1:49" ht="20" customHeight="1">
      <c r="A180" s="28"/>
      <c r="B180" s="270" t="s">
        <v>185</v>
      </c>
      <c r="C180" s="271"/>
      <c r="D180" s="8" t="s">
        <v>166</v>
      </c>
      <c r="E180" s="8" t="s">
        <v>167</v>
      </c>
      <c r="F180" s="51" t="s">
        <v>197</v>
      </c>
      <c r="G180" s="51" t="s">
        <v>197</v>
      </c>
      <c r="H180" s="51" t="s">
        <v>197</v>
      </c>
      <c r="I180" s="51" t="s">
        <v>197</v>
      </c>
      <c r="J180" s="51" t="s">
        <v>197</v>
      </c>
      <c r="K180" s="51" t="s">
        <v>197</v>
      </c>
      <c r="L180" s="51" t="s">
        <v>197</v>
      </c>
      <c r="M180" s="51" t="s">
        <v>197</v>
      </c>
      <c r="N180" s="51" t="s">
        <v>197</v>
      </c>
      <c r="O180" s="51" t="s">
        <v>197</v>
      </c>
      <c r="P180" s="51" t="s">
        <v>197</v>
      </c>
      <c r="Q180" s="51" t="s">
        <v>197</v>
      </c>
      <c r="R180" s="51" t="s">
        <v>197</v>
      </c>
      <c r="S180" s="51" t="s">
        <v>197</v>
      </c>
      <c r="T180" s="51" t="s">
        <v>197</v>
      </c>
      <c r="U180" s="51" t="s">
        <v>197</v>
      </c>
      <c r="V180" s="51" t="s">
        <v>197</v>
      </c>
      <c r="W180" s="51" t="s">
        <v>197</v>
      </c>
      <c r="X180" s="51" t="s">
        <v>197</v>
      </c>
      <c r="Y180" s="51" t="s">
        <v>197</v>
      </c>
      <c r="Z180" s="51" t="s">
        <v>197</v>
      </c>
      <c r="AA180" s="51" t="s">
        <v>197</v>
      </c>
      <c r="AB180" s="51" t="s">
        <v>197</v>
      </c>
      <c r="AC180" s="51" t="s">
        <v>197</v>
      </c>
      <c r="AD180" s="127" t="s">
        <v>197</v>
      </c>
      <c r="AE180" s="127" t="s">
        <v>197</v>
      </c>
      <c r="AF180" s="127" t="s">
        <v>197</v>
      </c>
      <c r="AG180" s="127" t="s">
        <v>197</v>
      </c>
      <c r="AH180" s="127" t="s">
        <v>197</v>
      </c>
      <c r="AI180" s="127" t="s">
        <v>197</v>
      </c>
      <c r="AJ180" s="127" t="s">
        <v>197</v>
      </c>
      <c r="AK180" s="127" t="s">
        <v>197</v>
      </c>
      <c r="AL180" s="127" t="s">
        <v>197</v>
      </c>
      <c r="AM180" s="127" t="s">
        <v>197</v>
      </c>
      <c r="AN180" s="127" t="s">
        <v>197</v>
      </c>
      <c r="AO180" s="116" t="s">
        <v>197</v>
      </c>
      <c r="AP180" s="116" t="s">
        <v>197</v>
      </c>
      <c r="AQ180" s="116" t="s">
        <v>197</v>
      </c>
      <c r="AR180" s="116" t="s">
        <v>197</v>
      </c>
      <c r="AS180" s="116" t="s">
        <v>197</v>
      </c>
      <c r="AT180" s="116" t="s">
        <v>197</v>
      </c>
      <c r="AU180" s="116" t="s">
        <v>197</v>
      </c>
      <c r="AV180" s="116" t="s">
        <v>197</v>
      </c>
      <c r="AW180" s="116" t="s">
        <v>197</v>
      </c>
    </row>
    <row r="181" spans="1:49">
      <c r="A181" s="20"/>
      <c r="B181" s="268" t="s">
        <v>181</v>
      </c>
      <c r="C181" s="271"/>
      <c r="D181" s="8" t="s">
        <v>166</v>
      </c>
      <c r="E181" s="8" t="s">
        <v>167</v>
      </c>
      <c r="F181" s="51">
        <v>5879.7240000000002</v>
      </c>
      <c r="G181" s="51">
        <v>5351.3149999999996</v>
      </c>
      <c r="H181" s="51">
        <v>6280.4834329200003</v>
      </c>
      <c r="I181" s="51">
        <v>5576.7095054179999</v>
      </c>
      <c r="J181" s="51">
        <v>6368.0252882610002</v>
      </c>
      <c r="K181" s="51">
        <v>6525.2525053580002</v>
      </c>
      <c r="L181" s="51">
        <v>6676.9630347290004</v>
      </c>
      <c r="M181" s="51">
        <v>7173.0577168039999</v>
      </c>
      <c r="N181" s="51">
        <v>7616.8959701379999</v>
      </c>
      <c r="O181" s="51">
        <v>7198.0300690060003</v>
      </c>
      <c r="P181" s="51">
        <v>7903.1099369200001</v>
      </c>
      <c r="Q181" s="51">
        <v>7870.4313942259996</v>
      </c>
      <c r="R181" s="51">
        <v>8890.6665012100002</v>
      </c>
      <c r="S181" s="51">
        <v>9309.0261717640005</v>
      </c>
      <c r="T181" s="51">
        <v>10147.952077071001</v>
      </c>
      <c r="U181" s="51">
        <v>10386.365556736</v>
      </c>
      <c r="V181" s="51">
        <v>11100.500359423</v>
      </c>
      <c r="W181" s="51">
        <v>11183.644694484999</v>
      </c>
      <c r="X181" s="51">
        <v>11867.809287763999</v>
      </c>
      <c r="Y181" s="51">
        <v>11610.516567668001</v>
      </c>
      <c r="Z181" s="51">
        <v>13389.343275091</v>
      </c>
      <c r="AA181" s="51">
        <v>12100.107530658999</v>
      </c>
      <c r="AB181" s="51">
        <v>12102.804659724001</v>
      </c>
      <c r="AC181" s="51">
        <v>12120.873762425999</v>
      </c>
      <c r="AD181" s="51">
        <v>14014.198451544</v>
      </c>
      <c r="AE181" s="51">
        <v>14503.965299321</v>
      </c>
      <c r="AF181" s="51">
        <v>18883.934567675999</v>
      </c>
      <c r="AG181" s="51">
        <v>18837.749807723001</v>
      </c>
      <c r="AH181" s="51">
        <v>15862.580002119999</v>
      </c>
      <c r="AI181" s="51">
        <v>16079.46881484</v>
      </c>
      <c r="AJ181" s="51">
        <v>17856.368218397001</v>
      </c>
      <c r="AK181" s="51">
        <v>19049.979219460001</v>
      </c>
      <c r="AL181" s="51">
        <v>20674.110195595</v>
      </c>
      <c r="AM181" s="51">
        <v>21647.270264053001</v>
      </c>
      <c r="AN181" s="51">
        <v>23723.391779742</v>
      </c>
      <c r="AO181" s="116">
        <v>24364.184591952999</v>
      </c>
      <c r="AP181" s="116">
        <v>25791.300658049</v>
      </c>
      <c r="AQ181" s="116">
        <v>25693.537459138999</v>
      </c>
      <c r="AR181" s="116">
        <v>28677.450056533002</v>
      </c>
      <c r="AS181" s="116">
        <v>29906.081876750999</v>
      </c>
      <c r="AT181" s="116">
        <v>33599.475106938</v>
      </c>
      <c r="AU181" s="116">
        <v>35188.177673249003</v>
      </c>
      <c r="AV181" s="116">
        <v>36649.269353764998</v>
      </c>
      <c r="AW181" s="116">
        <v>40642.680566976996</v>
      </c>
    </row>
    <row r="182" spans="1:49">
      <c r="A182" s="20"/>
      <c r="B182" s="268" t="s">
        <v>153</v>
      </c>
      <c r="C182" s="268"/>
      <c r="D182" s="8" t="s">
        <v>166</v>
      </c>
      <c r="E182" s="8" t="s">
        <v>167</v>
      </c>
      <c r="F182" s="51">
        <v>199.589</v>
      </c>
      <c r="G182" s="51">
        <v>199.66200000000001</v>
      </c>
      <c r="H182" s="51">
        <v>199.728835807</v>
      </c>
      <c r="I182" s="51">
        <v>499.79030115500001</v>
      </c>
      <c r="J182" s="51">
        <v>499.827793563</v>
      </c>
      <c r="K182" s="51">
        <v>499.89346354200001</v>
      </c>
      <c r="L182" s="51">
        <v>500</v>
      </c>
      <c r="M182" s="51">
        <v>500</v>
      </c>
      <c r="N182" s="51">
        <v>500</v>
      </c>
      <c r="O182" s="51">
        <v>500</v>
      </c>
      <c r="P182" s="51">
        <v>1100</v>
      </c>
      <c r="Q182" s="51">
        <v>1150</v>
      </c>
      <c r="R182" s="51">
        <v>1149.700499201</v>
      </c>
      <c r="S182" s="51">
        <v>1150</v>
      </c>
      <c r="T182" s="51">
        <v>1150</v>
      </c>
      <c r="U182" s="51">
        <v>1116</v>
      </c>
      <c r="V182" s="51">
        <v>1116</v>
      </c>
      <c r="W182" s="51">
        <v>1116</v>
      </c>
      <c r="X182" s="51">
        <v>1116</v>
      </c>
      <c r="Y182" s="51">
        <v>1116</v>
      </c>
      <c r="Z182" s="51">
        <v>2110</v>
      </c>
      <c r="AA182" s="51">
        <v>2110.7746777450002</v>
      </c>
      <c r="AB182" s="51">
        <v>1411.78816454</v>
      </c>
      <c r="AC182" s="51">
        <v>3405.3810728789999</v>
      </c>
      <c r="AD182" s="51">
        <v>2966.0498717559999</v>
      </c>
      <c r="AE182" s="51">
        <v>3964.1489522249999</v>
      </c>
      <c r="AF182" s="51">
        <v>3965.7964151619999</v>
      </c>
      <c r="AG182" s="51">
        <v>3066.2706872089998</v>
      </c>
      <c r="AH182" s="51">
        <v>3067.338636469</v>
      </c>
      <c r="AI182" s="51">
        <v>2968.4041350269999</v>
      </c>
      <c r="AJ182" s="51">
        <v>2647.2859199660002</v>
      </c>
      <c r="AK182" s="51">
        <v>2598.1547760489998</v>
      </c>
      <c r="AL182" s="51">
        <v>2039.8656239750001</v>
      </c>
      <c r="AM182" s="51">
        <v>2040.4032471959999</v>
      </c>
      <c r="AN182" s="51">
        <v>2040.967044062</v>
      </c>
      <c r="AO182" s="116">
        <v>1105.3879277640001</v>
      </c>
      <c r="AP182" s="116">
        <v>1255.6214280050001</v>
      </c>
      <c r="AQ182" s="116">
        <v>968.85031066900001</v>
      </c>
      <c r="AR182" s="116">
        <v>820</v>
      </c>
      <c r="AS182" s="116">
        <v>970</v>
      </c>
      <c r="AT182" s="116">
        <v>970</v>
      </c>
      <c r="AU182" s="116">
        <v>970</v>
      </c>
      <c r="AV182" s="116">
        <v>970</v>
      </c>
      <c r="AW182" s="116">
        <v>541</v>
      </c>
    </row>
    <row r="183" spans="1:49">
      <c r="A183" s="20"/>
      <c r="B183" s="268" t="s">
        <v>161</v>
      </c>
      <c r="C183" s="268"/>
      <c r="D183" s="8" t="s">
        <v>166</v>
      </c>
      <c r="E183" s="8" t="s">
        <v>167</v>
      </c>
      <c r="F183" s="51" t="s">
        <v>197</v>
      </c>
      <c r="G183" s="51">
        <v>155</v>
      </c>
      <c r="H183" s="51" t="s">
        <v>197</v>
      </c>
      <c r="I183" s="51" t="s">
        <v>197</v>
      </c>
      <c r="J183" s="51" t="s">
        <v>197</v>
      </c>
      <c r="K183" s="51" t="s">
        <v>197</v>
      </c>
      <c r="L183" s="51" t="s">
        <v>197</v>
      </c>
      <c r="M183" s="51" t="s">
        <v>197</v>
      </c>
      <c r="N183" s="51" t="s">
        <v>197</v>
      </c>
      <c r="O183" s="51" t="s">
        <v>197</v>
      </c>
      <c r="P183" s="51">
        <v>100</v>
      </c>
      <c r="Q183" s="51">
        <v>0</v>
      </c>
      <c r="R183" s="51">
        <v>790</v>
      </c>
      <c r="S183" s="51">
        <v>765</v>
      </c>
      <c r="T183" s="51">
        <v>1170</v>
      </c>
      <c r="U183" s="51">
        <v>1350.2528946360001</v>
      </c>
      <c r="V183" s="51">
        <v>7435.0952352900003</v>
      </c>
      <c r="W183" s="51">
        <v>2660.650896701</v>
      </c>
      <c r="X183" s="51">
        <v>2173.6563283139999</v>
      </c>
      <c r="Y183" s="51">
        <v>1648.8074640519999</v>
      </c>
      <c r="Z183" s="51">
        <v>2528.962396978</v>
      </c>
      <c r="AA183" s="51">
        <v>934.12122249599997</v>
      </c>
      <c r="AB183" s="51">
        <v>899.28403840299995</v>
      </c>
      <c r="AC183" s="51">
        <v>889.45094495499995</v>
      </c>
      <c r="AD183" s="51">
        <v>2888.6220449279999</v>
      </c>
      <c r="AE183" s="51">
        <v>749.79744368000001</v>
      </c>
      <c r="AF183" s="51">
        <v>749.97724921099996</v>
      </c>
      <c r="AG183" s="51">
        <v>700</v>
      </c>
      <c r="AH183" s="51">
        <v>875</v>
      </c>
      <c r="AI183" s="51">
        <v>230</v>
      </c>
      <c r="AJ183" s="51">
        <v>235</v>
      </c>
      <c r="AK183" s="51">
        <v>335</v>
      </c>
      <c r="AL183" s="51">
        <v>1330</v>
      </c>
      <c r="AM183" s="51">
        <v>545</v>
      </c>
      <c r="AN183" s="51">
        <v>670</v>
      </c>
      <c r="AO183" s="116">
        <v>475</v>
      </c>
      <c r="AP183" s="116">
        <v>450</v>
      </c>
      <c r="AQ183" s="116">
        <v>75</v>
      </c>
      <c r="AR183" s="116">
        <v>225</v>
      </c>
      <c r="AS183" s="116">
        <v>257.55317402100002</v>
      </c>
      <c r="AT183" s="116">
        <v>1400.386089219</v>
      </c>
      <c r="AU183" s="116">
        <v>965.27366899399999</v>
      </c>
      <c r="AV183" s="116">
        <v>1196.1612487689999</v>
      </c>
      <c r="AW183" s="116">
        <v>937.483851544</v>
      </c>
    </row>
    <row r="184" spans="1:49">
      <c r="A184" s="20"/>
      <c r="B184" s="268" t="s">
        <v>154</v>
      </c>
      <c r="C184" s="268"/>
      <c r="D184" s="8" t="s">
        <v>166</v>
      </c>
      <c r="E184" s="8" t="s">
        <v>167</v>
      </c>
      <c r="F184" s="51">
        <v>1242.837</v>
      </c>
      <c r="G184" s="51">
        <v>1533.998</v>
      </c>
      <c r="H184" s="51">
        <v>1902.4388382229999</v>
      </c>
      <c r="I184" s="51">
        <v>2202.5984045280002</v>
      </c>
      <c r="J184" s="51">
        <v>2352.2202115179998</v>
      </c>
      <c r="K184" s="51">
        <v>2565.0599754250002</v>
      </c>
      <c r="L184" s="51">
        <v>2465.046863605</v>
      </c>
      <c r="M184" s="51">
        <v>2382.5705903449998</v>
      </c>
      <c r="N184" s="51">
        <v>2347.8710140190001</v>
      </c>
      <c r="O184" s="51">
        <v>2859.6060562409998</v>
      </c>
      <c r="P184" s="51">
        <v>3553.025464196</v>
      </c>
      <c r="Q184" s="51">
        <v>3242.4191294699999</v>
      </c>
      <c r="R184" s="51">
        <v>3651.9068377899998</v>
      </c>
      <c r="S184" s="51">
        <v>2842.1821644649999</v>
      </c>
      <c r="T184" s="51">
        <v>3302.3852109720001</v>
      </c>
      <c r="U184" s="51">
        <v>2862.265990116</v>
      </c>
      <c r="V184" s="51">
        <v>4837.6769298859999</v>
      </c>
      <c r="W184" s="51">
        <v>3596.1119525429999</v>
      </c>
      <c r="X184" s="51">
        <v>3038.9129732329998</v>
      </c>
      <c r="Y184" s="51">
        <v>2910.197041468</v>
      </c>
      <c r="Z184" s="51">
        <v>3562.7077845449999</v>
      </c>
      <c r="AA184" s="51">
        <v>3740.577320034</v>
      </c>
      <c r="AB184" s="51">
        <v>3507.617436348</v>
      </c>
      <c r="AC184" s="51">
        <v>3094.3091177729998</v>
      </c>
      <c r="AD184" s="51">
        <v>2848.1629858629999</v>
      </c>
      <c r="AE184" s="51">
        <v>1950.231314007</v>
      </c>
      <c r="AF184" s="51">
        <v>1396.786691969</v>
      </c>
      <c r="AG184" s="51">
        <v>1341.504231807</v>
      </c>
      <c r="AH184" s="51">
        <v>2053.7783850569999</v>
      </c>
      <c r="AI184" s="51">
        <v>1451.6998594029999</v>
      </c>
      <c r="AJ184" s="51">
        <v>1542.546749588</v>
      </c>
      <c r="AK184" s="51">
        <v>3901.933389284</v>
      </c>
      <c r="AL184" s="51">
        <v>2436.419020283</v>
      </c>
      <c r="AM184" s="51">
        <v>1738.017331022</v>
      </c>
      <c r="AN184" s="51">
        <v>1643.382787195</v>
      </c>
      <c r="AO184" s="116">
        <v>2360.5733919909999</v>
      </c>
      <c r="AP184" s="116">
        <v>4087.847977381</v>
      </c>
      <c r="AQ184" s="116">
        <v>2460.4736450730002</v>
      </c>
      <c r="AR184" s="116">
        <v>2361.2443862360001</v>
      </c>
      <c r="AS184" s="116">
        <v>2748.210866549</v>
      </c>
      <c r="AT184" s="116">
        <v>4422.1226529189998</v>
      </c>
      <c r="AU184" s="116">
        <v>2624.295822562</v>
      </c>
      <c r="AV184" s="116">
        <v>2904.3787823590001</v>
      </c>
      <c r="AW184" s="116">
        <v>3367.8897727389999</v>
      </c>
    </row>
    <row r="185" spans="1:49">
      <c r="A185" s="20"/>
      <c r="B185" s="268" t="s">
        <v>162</v>
      </c>
      <c r="C185" s="268"/>
      <c r="D185" s="8" t="s">
        <v>166</v>
      </c>
      <c r="E185" s="8" t="s">
        <v>167</v>
      </c>
      <c r="F185" s="60">
        <v>19277.307000000001</v>
      </c>
      <c r="G185" s="60">
        <v>17529.093000000001</v>
      </c>
      <c r="H185" s="51">
        <v>21063.970591021971</v>
      </c>
      <c r="I185" s="51">
        <v>18637.274786048001</v>
      </c>
      <c r="J185" s="51">
        <v>16024.497765490007</v>
      </c>
      <c r="K185" s="51">
        <v>18021.203006374002</v>
      </c>
      <c r="L185" s="51">
        <v>18624.601800856995</v>
      </c>
      <c r="M185" s="51">
        <v>20928.016837267998</v>
      </c>
      <c r="N185" s="51">
        <v>22254.296860859984</v>
      </c>
      <c r="O185" s="51">
        <v>22385.917008071992</v>
      </c>
      <c r="P185" s="51">
        <v>19611.423005870009</v>
      </c>
      <c r="Q185" s="51">
        <v>18902.102247677019</v>
      </c>
      <c r="R185" s="51">
        <v>22058.888962659028</v>
      </c>
      <c r="S185" s="51">
        <v>21404.291699150999</v>
      </c>
      <c r="T185" s="51">
        <v>20864.49492851198</v>
      </c>
      <c r="U185" s="51">
        <v>24621.380559559024</v>
      </c>
      <c r="V185" s="51">
        <v>21430.188090949989</v>
      </c>
      <c r="W185" s="51">
        <v>29001.504633429024</v>
      </c>
      <c r="X185" s="51">
        <f t="shared" ref="X185:AF185" si="166">+X178-SUM(X179:X184)-X186</f>
        <v>29210.907142223004</v>
      </c>
      <c r="Y185" s="51">
        <f t="shared" si="166"/>
        <v>37122.363472101002</v>
      </c>
      <c r="Z185" s="51">
        <f t="shared" si="166"/>
        <v>34214.340406303018</v>
      </c>
      <c r="AA185" s="51">
        <f t="shared" si="166"/>
        <v>30588.240929438001</v>
      </c>
      <c r="AB185" s="51">
        <f t="shared" si="166"/>
        <v>34107.815407896982</v>
      </c>
      <c r="AC185" s="51">
        <f>+AC178-SUM(AC179:AC184)-AC186</f>
        <v>30806.176384492021</v>
      </c>
      <c r="AD185" s="51">
        <f t="shared" ref="AD185:AE185" si="167">+AD178-SUM(AD179:AD184)-AD186</f>
        <v>33321.010237656017</v>
      </c>
      <c r="AE185" s="51">
        <f t="shared" si="167"/>
        <v>36168.152647110008</v>
      </c>
      <c r="AF185" s="51">
        <f t="shared" si="166"/>
        <v>36330.585775147993</v>
      </c>
      <c r="AG185" s="51">
        <f t="shared" ref="AG185" si="168">+AG178-SUM(AG179:AG184)-AG186</f>
        <v>36233.454726618002</v>
      </c>
      <c r="AH185" s="51">
        <f t="shared" ref="AH185:AL185" si="169">+AH178-SUM(AH179:AH184)-AH186</f>
        <v>42540.868414916004</v>
      </c>
      <c r="AI185" s="51">
        <f t="shared" si="169"/>
        <v>42969.790163157006</v>
      </c>
      <c r="AJ185" s="51">
        <f t="shared" si="169"/>
        <v>40426.869983811004</v>
      </c>
      <c r="AK185" s="51">
        <f t="shared" si="169"/>
        <v>45446.216202287978</v>
      </c>
      <c r="AL185" s="51">
        <f t="shared" si="169"/>
        <v>51249.040291822021</v>
      </c>
      <c r="AM185" s="51">
        <f t="shared" ref="AM185:AS185" si="170">+AM178-SUM(AM179:AM184)-AM186</f>
        <v>51948.312335850009</v>
      </c>
      <c r="AN185" s="51">
        <f t="shared" si="170"/>
        <v>58900.480548657986</v>
      </c>
      <c r="AO185" s="51">
        <f t="shared" si="170"/>
        <v>61522.025490371001</v>
      </c>
      <c r="AP185" s="51">
        <f t="shared" si="170"/>
        <v>60603.336144190012</v>
      </c>
      <c r="AQ185" s="116">
        <f t="shared" si="170"/>
        <v>52229.03969998601</v>
      </c>
      <c r="AR185" s="116">
        <f t="shared" si="170"/>
        <v>60269.962381306992</v>
      </c>
      <c r="AS185" s="116">
        <f t="shared" si="170"/>
        <v>55527.192120187974</v>
      </c>
      <c r="AT185" s="116">
        <f t="shared" ref="AT185:AU185" si="171">+AT178-SUM(AT179:AT184)-AT186</f>
        <v>56381.207310434977</v>
      </c>
      <c r="AU185" s="116">
        <f t="shared" si="171"/>
        <v>56187.33703444196</v>
      </c>
      <c r="AV185" s="116">
        <f t="shared" ref="AV185:AW185" si="172">+AV178-SUM(AV179:AV184)-AV186</f>
        <v>53260.443135128</v>
      </c>
      <c r="AW185" s="116">
        <f t="shared" si="172"/>
        <v>46584.14588516004</v>
      </c>
    </row>
    <row r="186" spans="1:49">
      <c r="A186" s="20"/>
      <c r="B186" s="269" t="s">
        <v>155</v>
      </c>
      <c r="C186" s="269"/>
      <c r="D186" s="8" t="s">
        <v>166</v>
      </c>
      <c r="E186" s="8" t="s">
        <v>167</v>
      </c>
      <c r="F186" s="60">
        <v>1392.2139999999999</v>
      </c>
      <c r="G186" s="60">
        <v>681.17499999999995</v>
      </c>
      <c r="H186" s="51">
        <v>954.0961445629946</v>
      </c>
      <c r="I186" s="51">
        <v>1284.2995941839981</v>
      </c>
      <c r="J186" s="51">
        <v>1370.7377191529959</v>
      </c>
      <c r="K186" s="51">
        <v>763.95836262300145</v>
      </c>
      <c r="L186" s="51">
        <v>1026.4431471840071</v>
      </c>
      <c r="M186" s="51">
        <v>1446.5640096699999</v>
      </c>
      <c r="N186" s="51">
        <v>1456.4187869360001</v>
      </c>
      <c r="O186" s="51">
        <v>1098.2741034850001</v>
      </c>
      <c r="P186" s="51">
        <v>1457.3247697869999</v>
      </c>
      <c r="Q186" s="51">
        <v>1985.5785805190001</v>
      </c>
      <c r="R186" s="51">
        <v>1741.1119832709999</v>
      </c>
      <c r="S186" s="51">
        <v>1827.066140077</v>
      </c>
      <c r="T186" s="51">
        <v>2288.5349811819997</v>
      </c>
      <c r="U186" s="51">
        <v>2972.6028546100001</v>
      </c>
      <c r="V186" s="51">
        <v>3209.4819522540001</v>
      </c>
      <c r="W186" s="51">
        <v>2470.4156838829999</v>
      </c>
      <c r="X186" s="51">
        <v>3201.590672066</v>
      </c>
      <c r="Y186" s="51">
        <v>4040.9056715639999</v>
      </c>
      <c r="Z186" s="51">
        <v>3998</v>
      </c>
      <c r="AA186" s="51">
        <v>3236.8743914510001</v>
      </c>
      <c r="AB186" s="51">
        <v>3960.702686523</v>
      </c>
      <c r="AC186" s="51">
        <v>4730.4836612409999</v>
      </c>
      <c r="AD186" s="51">
        <v>4596.211527642</v>
      </c>
      <c r="AE186" s="51">
        <v>4675.2139513530001</v>
      </c>
      <c r="AF186" s="51">
        <v>5064.0148910259995</v>
      </c>
      <c r="AG186" s="51">
        <v>6052.1797812529994</v>
      </c>
      <c r="AH186" s="51">
        <v>5213.8749015650001</v>
      </c>
      <c r="AI186" s="51">
        <v>5765.3584271560003</v>
      </c>
      <c r="AJ186" s="51">
        <v>6704.369268978</v>
      </c>
      <c r="AK186" s="51">
        <v>7501.6607828369997</v>
      </c>
      <c r="AL186" s="51">
        <v>6319.7861202759996</v>
      </c>
      <c r="AM186" s="51">
        <v>6033.529664097</v>
      </c>
      <c r="AN186" s="51">
        <v>6774.9828849410005</v>
      </c>
      <c r="AO186" s="116">
        <v>7697.820443519</v>
      </c>
      <c r="AP186" s="116">
        <v>6808.7980371200001</v>
      </c>
      <c r="AQ186" s="116">
        <v>6818.9563421120001</v>
      </c>
      <c r="AR186" s="116">
        <v>7669.3044939469992</v>
      </c>
      <c r="AS186" s="116">
        <v>8987.4143847089999</v>
      </c>
      <c r="AT186" s="116">
        <v>7786.369628808</v>
      </c>
      <c r="AU186" s="116">
        <v>7110.2709462430003</v>
      </c>
      <c r="AV186" s="116">
        <v>8147.5602884600003</v>
      </c>
      <c r="AW186" s="116">
        <v>9692.2366288079993</v>
      </c>
    </row>
    <row r="187" spans="1:49">
      <c r="A187" s="96" t="s">
        <v>218</v>
      </c>
      <c r="B187" s="261" t="s">
        <v>139</v>
      </c>
      <c r="C187" s="261"/>
      <c r="D187" s="6" t="s">
        <v>166</v>
      </c>
      <c r="E187" s="6" t="s">
        <v>167</v>
      </c>
      <c r="F187" s="57">
        <v>9091.8279999999995</v>
      </c>
      <c r="G187" s="57">
        <v>2597.6370000000002</v>
      </c>
      <c r="H187" s="57">
        <v>4432.4840612059998</v>
      </c>
      <c r="I187" s="57">
        <v>6044.9494095210002</v>
      </c>
      <c r="J187" s="57">
        <v>7846.4451110230002</v>
      </c>
      <c r="K187" s="57">
        <v>2260.1953238780002</v>
      </c>
      <c r="L187" s="57">
        <v>4669.7582180199997</v>
      </c>
      <c r="M187" s="57">
        <v>7314.3539970860011</v>
      </c>
      <c r="N187" s="57">
        <v>9750.0782888880003</v>
      </c>
      <c r="O187" s="57">
        <v>2491.4836050389999</v>
      </c>
      <c r="P187" s="57">
        <v>5096.707086208</v>
      </c>
      <c r="Q187" s="57">
        <v>7346.9731963029999</v>
      </c>
      <c r="R187" s="57">
        <v>9939.8245691320008</v>
      </c>
      <c r="S187" s="57">
        <v>2973.2813011949997</v>
      </c>
      <c r="T187" s="57">
        <v>5860.2376575239996</v>
      </c>
      <c r="U187" s="87">
        <v>8892.0828180340013</v>
      </c>
      <c r="V187" s="87">
        <v>12202.064894227</v>
      </c>
      <c r="W187" s="87">
        <v>3398.6144547570002</v>
      </c>
      <c r="X187" s="87">
        <v>6556.7361247960007</v>
      </c>
      <c r="Y187" s="87">
        <v>10092.954487406998</v>
      </c>
      <c r="Z187" s="57">
        <v>14236</v>
      </c>
      <c r="AA187" s="57">
        <v>4364.7396414180002</v>
      </c>
      <c r="AB187" s="57">
        <v>8735.155328539</v>
      </c>
      <c r="AC187" s="57">
        <v>13105.220088873</v>
      </c>
      <c r="AD187" s="57">
        <v>18331.483839272998</v>
      </c>
      <c r="AE187" s="57">
        <v>4625.458313864</v>
      </c>
      <c r="AF187" s="57">
        <v>8772.764810957</v>
      </c>
      <c r="AG187" s="57">
        <v>12941.773296476</v>
      </c>
      <c r="AH187" s="57">
        <v>17449.679584407</v>
      </c>
      <c r="AI187" s="57">
        <v>4485.1795761379999</v>
      </c>
      <c r="AJ187" s="57">
        <v>8810.8588788749985</v>
      </c>
      <c r="AK187" s="57">
        <v>13293.588608976001</v>
      </c>
      <c r="AL187" s="57">
        <v>18080.306639124999</v>
      </c>
      <c r="AM187" s="57">
        <v>5060.4043307940001</v>
      </c>
      <c r="AN187" s="57">
        <v>10468.277657406999</v>
      </c>
      <c r="AO187" s="174">
        <v>15049.453604068001</v>
      </c>
      <c r="AP187" s="174">
        <v>20272.717766826001</v>
      </c>
      <c r="AQ187" s="174">
        <v>6571.7911831030005</v>
      </c>
      <c r="AR187" s="174">
        <v>12505.811740948</v>
      </c>
      <c r="AS187" s="174">
        <v>20531.952805063</v>
      </c>
      <c r="AT187" s="174">
        <v>27812.126984367998</v>
      </c>
      <c r="AU187" s="174">
        <v>6427.3602809100003</v>
      </c>
      <c r="AV187" s="174">
        <v>13189.844922163002</v>
      </c>
      <c r="AW187" s="174">
        <v>21039.550817925003</v>
      </c>
    </row>
    <row r="188" spans="1:49">
      <c r="A188" s="20"/>
      <c r="B188" s="262" t="s">
        <v>146</v>
      </c>
      <c r="C188" s="262"/>
      <c r="D188" s="8" t="s">
        <v>166</v>
      </c>
      <c r="E188" s="8" t="s">
        <v>167</v>
      </c>
      <c r="F188" s="51">
        <v>4872.6440000000002</v>
      </c>
      <c r="G188" s="51">
        <v>1429.8</v>
      </c>
      <c r="H188" s="51">
        <v>2916.305663178</v>
      </c>
      <c r="I188" s="51">
        <v>3684.1236149209999</v>
      </c>
      <c r="J188" s="51">
        <v>4763.6981816030002</v>
      </c>
      <c r="K188" s="51">
        <v>1426.930368366</v>
      </c>
      <c r="L188" s="51">
        <v>2880.752008984</v>
      </c>
      <c r="M188" s="51">
        <v>4503.8588144269997</v>
      </c>
      <c r="N188" s="51">
        <v>6025.5180219289996</v>
      </c>
      <c r="O188" s="51">
        <v>1667.6875615619999</v>
      </c>
      <c r="P188" s="51">
        <v>3390.4787458979999</v>
      </c>
      <c r="Q188" s="51">
        <v>4963.1183136400005</v>
      </c>
      <c r="R188" s="51">
        <v>6744.8504953660004</v>
      </c>
      <c r="S188" s="51">
        <v>1849.5905321769999</v>
      </c>
      <c r="T188" s="51">
        <v>3775.9846697530002</v>
      </c>
      <c r="U188" s="229">
        <v>5840.6663817819999</v>
      </c>
      <c r="V188" s="229">
        <v>8163.9060732750004</v>
      </c>
      <c r="W188" s="229">
        <v>2251.8844281269999</v>
      </c>
      <c r="X188" s="51">
        <v>4605.6519302750003</v>
      </c>
      <c r="Y188" s="51">
        <v>7146.1885224870002</v>
      </c>
      <c r="Z188" s="51">
        <v>9908.3511663499994</v>
      </c>
      <c r="AA188" s="51">
        <v>2835.2652802520001</v>
      </c>
      <c r="AB188" s="51">
        <v>5703.2998040270004</v>
      </c>
      <c r="AC188" s="51">
        <v>8615.7222037920001</v>
      </c>
      <c r="AD188" s="51">
        <v>11681.988901396</v>
      </c>
      <c r="AE188" s="51">
        <v>3006.468302836</v>
      </c>
      <c r="AF188" s="51">
        <v>5814.4959721699997</v>
      </c>
      <c r="AG188" s="51">
        <v>8547.6723323810002</v>
      </c>
      <c r="AH188" s="51">
        <v>11225.141880595</v>
      </c>
      <c r="AI188" s="51">
        <v>2793.0645010130002</v>
      </c>
      <c r="AJ188" s="51">
        <v>5554.9559682830004</v>
      </c>
      <c r="AK188" s="51">
        <v>8372.6288623260007</v>
      </c>
      <c r="AL188" s="51">
        <v>11462.462059002</v>
      </c>
      <c r="AM188" s="51">
        <v>2464.1483231319999</v>
      </c>
      <c r="AN188" s="51">
        <v>6180.9716211430004</v>
      </c>
      <c r="AO188" s="116">
        <v>9137.3891036040004</v>
      </c>
      <c r="AP188" s="116">
        <v>12502.964133566</v>
      </c>
      <c r="AQ188" s="116">
        <v>3475.5739020639999</v>
      </c>
      <c r="AR188" s="116">
        <v>7087.6528333690003</v>
      </c>
      <c r="AS188" s="116">
        <v>11061.070905607001</v>
      </c>
      <c r="AT188" s="116">
        <v>15042.390215656</v>
      </c>
      <c r="AU188" s="116">
        <v>3914.4988007910001</v>
      </c>
      <c r="AV188" s="116">
        <v>7854.3727097479996</v>
      </c>
      <c r="AW188" s="116">
        <v>11991.976404306</v>
      </c>
    </row>
    <row r="189" spans="1:49">
      <c r="A189" s="20"/>
      <c r="B189" s="262" t="s">
        <v>157</v>
      </c>
      <c r="C189" s="262"/>
      <c r="D189" s="8" t="s">
        <v>166</v>
      </c>
      <c r="E189" s="8" t="s">
        <v>167</v>
      </c>
      <c r="F189" s="51">
        <v>434.70699999999999</v>
      </c>
      <c r="G189" s="51">
        <v>120.249</v>
      </c>
      <c r="H189" s="51">
        <v>300.20689605299998</v>
      </c>
      <c r="I189" s="51">
        <v>465.50519397400001</v>
      </c>
      <c r="J189" s="51">
        <v>645.69755713399991</v>
      </c>
      <c r="K189" s="51">
        <v>181.22703806200002</v>
      </c>
      <c r="L189" s="51">
        <v>375.61721313599998</v>
      </c>
      <c r="M189" s="51">
        <v>593.84275627</v>
      </c>
      <c r="N189" s="51">
        <v>714.25132738499997</v>
      </c>
      <c r="O189" s="51">
        <v>198.75236836799999</v>
      </c>
      <c r="P189" s="51">
        <v>416.97803296899997</v>
      </c>
      <c r="Q189" s="51">
        <v>645.64613289700003</v>
      </c>
      <c r="R189" s="51">
        <v>897.6694494599999</v>
      </c>
      <c r="S189" s="51">
        <v>242.24993862299999</v>
      </c>
      <c r="T189" s="51">
        <v>477.09039143999996</v>
      </c>
      <c r="U189" s="51">
        <v>742.5832014529999</v>
      </c>
      <c r="V189" s="51">
        <v>1033.229904066</v>
      </c>
      <c r="W189" s="51">
        <v>283.91273128800003</v>
      </c>
      <c r="X189" s="51">
        <v>568.65246288000003</v>
      </c>
      <c r="Y189" s="51">
        <v>824.52075235999996</v>
      </c>
      <c r="Z189" s="51">
        <v>1137.224234411</v>
      </c>
      <c r="AA189" s="51">
        <v>340.11046078799995</v>
      </c>
      <c r="AB189" s="51">
        <v>736.62081807499999</v>
      </c>
      <c r="AC189" s="51">
        <v>1121.4532260330002</v>
      </c>
      <c r="AD189" s="51">
        <v>1548.959489007</v>
      </c>
      <c r="AE189" s="51">
        <v>390.17927307799999</v>
      </c>
      <c r="AF189" s="51">
        <v>742.22086382500004</v>
      </c>
      <c r="AG189" s="51">
        <v>1135.549396458</v>
      </c>
      <c r="AH189" s="51">
        <v>1603.0594358879998</v>
      </c>
      <c r="AI189" s="51">
        <v>448.22623543700001</v>
      </c>
      <c r="AJ189" s="51">
        <v>922.84183196499998</v>
      </c>
      <c r="AK189" s="51">
        <v>1442.5264267570001</v>
      </c>
      <c r="AL189" s="51">
        <v>1977.517946918</v>
      </c>
      <c r="AM189" s="51">
        <v>510.39258575099996</v>
      </c>
      <c r="AN189" s="51">
        <v>1022.367851645</v>
      </c>
      <c r="AO189" s="116">
        <v>1493.032646826</v>
      </c>
      <c r="AP189" s="116">
        <v>2087.7545545329999</v>
      </c>
      <c r="AQ189" s="116">
        <v>799.33126665600003</v>
      </c>
      <c r="AR189" s="116">
        <v>1584.793268382</v>
      </c>
      <c r="AS189" s="116">
        <v>2372.4275430070002</v>
      </c>
      <c r="AT189" s="116">
        <v>3093.3497513910002</v>
      </c>
      <c r="AU189" s="116">
        <v>710.072822492</v>
      </c>
      <c r="AV189" s="116">
        <v>1367.092189598</v>
      </c>
      <c r="AW189" s="116">
        <v>2149.4852417259999</v>
      </c>
    </row>
    <row r="190" spans="1:49">
      <c r="A190" s="20"/>
      <c r="B190" s="262" t="s">
        <v>90</v>
      </c>
      <c r="C190" s="262"/>
      <c r="D190" s="8" t="s">
        <v>166</v>
      </c>
      <c r="E190" s="8" t="s">
        <v>167</v>
      </c>
      <c r="F190" s="51">
        <v>158.69300000000001</v>
      </c>
      <c r="G190" s="51">
        <v>36.130000000000003</v>
      </c>
      <c r="H190" s="51">
        <v>123.64830117299999</v>
      </c>
      <c r="I190" s="51">
        <v>179.72077538899998</v>
      </c>
      <c r="J190" s="51">
        <v>259.190051267</v>
      </c>
      <c r="K190" s="51">
        <v>51.647075674999996</v>
      </c>
      <c r="L190" s="51">
        <v>148.00656341600001</v>
      </c>
      <c r="M190" s="51">
        <v>214.636050657</v>
      </c>
      <c r="N190" s="51">
        <v>293.60111382300005</v>
      </c>
      <c r="O190" s="51">
        <v>64.682577236</v>
      </c>
      <c r="P190" s="51">
        <v>241.28200006899999</v>
      </c>
      <c r="Q190" s="51">
        <v>226.288768108</v>
      </c>
      <c r="R190" s="51">
        <v>320.74550582400002</v>
      </c>
      <c r="S190" s="51">
        <v>80.120376480999994</v>
      </c>
      <c r="T190" s="51">
        <v>184.83707612000001</v>
      </c>
      <c r="U190" s="51">
        <v>286.90494691199996</v>
      </c>
      <c r="V190" s="51">
        <v>461.99431349299999</v>
      </c>
      <c r="W190" s="51">
        <v>116.876158469</v>
      </c>
      <c r="X190" s="51">
        <v>295.77684641100001</v>
      </c>
      <c r="Y190" s="51">
        <v>444.41918846199997</v>
      </c>
      <c r="Z190" s="51">
        <v>613</v>
      </c>
      <c r="AA190" s="51">
        <v>176.51481583700001</v>
      </c>
      <c r="AB190" s="51">
        <v>392.72767486800001</v>
      </c>
      <c r="AC190" s="51">
        <v>599.91607136799996</v>
      </c>
      <c r="AD190" s="51">
        <v>830.56508104400007</v>
      </c>
      <c r="AE190" s="51">
        <v>235.93499480899999</v>
      </c>
      <c r="AF190" s="51">
        <v>443.19653476999997</v>
      </c>
      <c r="AG190" s="51">
        <v>682.01553396500003</v>
      </c>
      <c r="AH190" s="51">
        <v>940.99365496000007</v>
      </c>
      <c r="AI190" s="51">
        <v>229.086899958</v>
      </c>
      <c r="AJ190" s="51">
        <v>468.90519888699998</v>
      </c>
      <c r="AK190" s="51">
        <v>718.58236276399998</v>
      </c>
      <c r="AL190" s="51">
        <v>979.8398227560001</v>
      </c>
      <c r="AM190" s="51">
        <v>263.025000234</v>
      </c>
      <c r="AN190" s="51">
        <v>508.43705013700003</v>
      </c>
      <c r="AO190" s="116">
        <v>747.92838984600007</v>
      </c>
      <c r="AP190" s="116">
        <v>967.56707903999995</v>
      </c>
      <c r="AQ190" s="116">
        <v>215.823722258</v>
      </c>
      <c r="AR190" s="116">
        <v>442.86686170000002</v>
      </c>
      <c r="AS190" s="116">
        <v>744.16720257600002</v>
      </c>
      <c r="AT190" s="116">
        <v>1033.340400671</v>
      </c>
      <c r="AU190" s="116">
        <v>252.391752443</v>
      </c>
      <c r="AV190" s="116">
        <v>492.07215980000001</v>
      </c>
      <c r="AW190" s="116">
        <v>738.37243432599996</v>
      </c>
    </row>
    <row r="191" spans="1:49">
      <c r="A191" s="20"/>
      <c r="B191" s="262" t="s">
        <v>156</v>
      </c>
      <c r="C191" s="262"/>
      <c r="D191" s="8" t="s">
        <v>166</v>
      </c>
      <c r="E191" s="8" t="s">
        <v>167</v>
      </c>
      <c r="F191" s="51">
        <v>3625.7839999999987</v>
      </c>
      <c r="G191" s="51">
        <v>1011.4580000000001</v>
      </c>
      <c r="H191" s="51">
        <v>1092.3232008019995</v>
      </c>
      <c r="I191" s="51">
        <v>1715.5998252370009</v>
      </c>
      <c r="J191" s="51">
        <v>2177.8593210190002</v>
      </c>
      <c r="K191" s="51">
        <v>600.39084177500013</v>
      </c>
      <c r="L191" s="51">
        <v>1265.3824324839998</v>
      </c>
      <c r="M191" s="51">
        <v>2002.0163757320015</v>
      </c>
      <c r="N191" s="51">
        <v>2716.7078257510011</v>
      </c>
      <c r="O191" s="51">
        <v>560.36109787300006</v>
      </c>
      <c r="P191" s="51">
        <v>1047.9683072719999</v>
      </c>
      <c r="Q191" s="51">
        <v>1496.9267496969997</v>
      </c>
      <c r="R191" s="51">
        <v>1976.5591184820005</v>
      </c>
      <c r="S191" s="51">
        <v>801.32045391400015</v>
      </c>
      <c r="T191" s="102">
        <v>1422.3255202109995</v>
      </c>
      <c r="U191" s="102">
        <v>2021.9282878870017</v>
      </c>
      <c r="V191" s="102">
        <v>3215.1114230599997</v>
      </c>
      <c r="W191" s="102">
        <v>929.28113567100036</v>
      </c>
      <c r="X191" s="102">
        <f t="shared" ref="X191:AF191" si="173">X187-SUM(X188:X190)</f>
        <v>1086.6548852300002</v>
      </c>
      <c r="Y191" s="102">
        <f t="shared" si="173"/>
        <v>1677.826024097998</v>
      </c>
      <c r="Z191" s="102">
        <f t="shared" si="173"/>
        <v>2577.4245992390006</v>
      </c>
      <c r="AA191" s="102">
        <f t="shared" si="173"/>
        <v>1012.8490845409997</v>
      </c>
      <c r="AB191" s="102">
        <f t="shared" si="173"/>
        <v>1902.507031569</v>
      </c>
      <c r="AC191" s="102">
        <f>AC187-SUM(AC188:AC190)</f>
        <v>2768.1285876800011</v>
      </c>
      <c r="AD191" s="102">
        <f t="shared" ref="AD191:AE191" si="174">AD187-SUM(AD188:AD190)</f>
        <v>4269.9703678259975</v>
      </c>
      <c r="AE191" s="102">
        <f t="shared" si="174"/>
        <v>992.87574314100038</v>
      </c>
      <c r="AF191" s="102">
        <f t="shared" si="173"/>
        <v>1772.8514401920002</v>
      </c>
      <c r="AG191" s="102">
        <f t="shared" ref="AG191" si="175">AG187-SUM(AG188:AG190)</f>
        <v>2576.5360336720005</v>
      </c>
      <c r="AH191" s="102">
        <f t="shared" ref="AH191:AL191" si="176">AH187-SUM(AH188:AH190)</f>
        <v>3680.4846129640009</v>
      </c>
      <c r="AI191" s="102">
        <f t="shared" si="176"/>
        <v>1014.8019397299995</v>
      </c>
      <c r="AJ191" s="102">
        <f t="shared" si="176"/>
        <v>1864.1558797399985</v>
      </c>
      <c r="AK191" s="102">
        <f t="shared" si="176"/>
        <v>2759.8509571289997</v>
      </c>
      <c r="AL191" s="102">
        <f t="shared" si="176"/>
        <v>3660.4868104489979</v>
      </c>
      <c r="AM191" s="102">
        <f t="shared" ref="AM191:AQ191" si="177">AM187-SUM(AM188:AM190)</f>
        <v>1822.8384216770005</v>
      </c>
      <c r="AN191" s="102">
        <f t="shared" si="177"/>
        <v>2756.5011344819986</v>
      </c>
      <c r="AO191" s="175">
        <f t="shared" ref="AO191:AP191" si="178">AO187-SUM(AO188:AO190)</f>
        <v>3671.103463792002</v>
      </c>
      <c r="AP191" s="175">
        <f t="shared" si="178"/>
        <v>4714.4319996870017</v>
      </c>
      <c r="AQ191" s="175">
        <f t="shared" si="177"/>
        <v>2081.0622921250006</v>
      </c>
      <c r="AR191" s="175">
        <f t="shared" ref="AR191:AS191" si="179">AR187-SUM(AR188:AR190)</f>
        <v>3390.4987774969995</v>
      </c>
      <c r="AS191" s="175">
        <f t="shared" si="179"/>
        <v>6354.2871538729978</v>
      </c>
      <c r="AT191" s="175">
        <f t="shared" ref="AT191:AV191" si="180">AT187-SUM(AT188:AT190)</f>
        <v>8643.0466166499973</v>
      </c>
      <c r="AU191" s="175">
        <f t="shared" si="180"/>
        <v>1550.3969051840004</v>
      </c>
      <c r="AV191" s="175">
        <f t="shared" si="180"/>
        <v>3476.3078630170021</v>
      </c>
      <c r="AW191" s="175">
        <f t="shared" ref="AW191" si="181">AW187-SUM(AW188:AW190)</f>
        <v>6159.7167375670033</v>
      </c>
    </row>
    <row r="192" spans="1:49">
      <c r="A192" s="96" t="s">
        <v>219</v>
      </c>
      <c r="B192" s="248" t="s">
        <v>140</v>
      </c>
      <c r="C192" s="248"/>
      <c r="D192" s="6" t="s">
        <v>166</v>
      </c>
      <c r="E192" s="6" t="s">
        <v>167</v>
      </c>
      <c r="F192" s="57">
        <v>1747.4659999999999</v>
      </c>
      <c r="G192" s="57">
        <v>338.86799999999999</v>
      </c>
      <c r="H192" s="57">
        <v>706.54867306799997</v>
      </c>
      <c r="I192" s="57">
        <v>1015.045263715</v>
      </c>
      <c r="J192" s="57">
        <v>1226.688754736</v>
      </c>
      <c r="K192" s="57">
        <v>404.25229030899999</v>
      </c>
      <c r="L192" s="57">
        <v>699.97038047700005</v>
      </c>
      <c r="M192" s="57">
        <v>1204.744681244</v>
      </c>
      <c r="N192" s="57">
        <v>1323.9770786940001</v>
      </c>
      <c r="O192" s="57">
        <v>459.35419447499999</v>
      </c>
      <c r="P192" s="57">
        <v>874.46153271599997</v>
      </c>
      <c r="Q192" s="57">
        <v>1393.462014623</v>
      </c>
      <c r="R192" s="57">
        <v>1529.12353323</v>
      </c>
      <c r="S192" s="57">
        <v>634.66918970799998</v>
      </c>
      <c r="T192" s="57">
        <v>1248.7422432149999</v>
      </c>
      <c r="U192" s="57">
        <v>1923.3404762919999</v>
      </c>
      <c r="V192" s="57">
        <v>2726.340004875</v>
      </c>
      <c r="W192" s="57">
        <v>784.32831771999997</v>
      </c>
      <c r="X192" s="57">
        <v>1590.772707053</v>
      </c>
      <c r="Y192" s="57">
        <v>2461.0666908490002</v>
      </c>
      <c r="Z192" s="57">
        <v>3127.1313707670001</v>
      </c>
      <c r="AA192" s="57">
        <v>720.52008280200005</v>
      </c>
      <c r="AB192" s="57">
        <v>1465.3201692150001</v>
      </c>
      <c r="AC192" s="57">
        <v>2264.5536498619999</v>
      </c>
      <c r="AD192" s="57">
        <v>3328.3906457200001</v>
      </c>
      <c r="AE192" s="57">
        <v>1003.933605217</v>
      </c>
      <c r="AF192" s="57">
        <v>1673.1585661019999</v>
      </c>
      <c r="AG192" s="57">
        <v>2639.909335202</v>
      </c>
      <c r="AH192" s="57">
        <v>3246.9199507960002</v>
      </c>
      <c r="AI192" s="57">
        <v>1155.6849426880001</v>
      </c>
      <c r="AJ192" s="57">
        <v>2189.2921309990002</v>
      </c>
      <c r="AK192" s="57">
        <v>3245.3705842559998</v>
      </c>
      <c r="AL192" s="57">
        <v>4204.0227573390002</v>
      </c>
      <c r="AM192" s="57">
        <v>942.62322710499996</v>
      </c>
      <c r="AN192" s="57">
        <v>1963.910909056</v>
      </c>
      <c r="AO192" s="174">
        <v>3020.7546125260001</v>
      </c>
      <c r="AP192" s="174">
        <v>3816.5931658999998</v>
      </c>
      <c r="AQ192" s="174">
        <v>1001.39019659</v>
      </c>
      <c r="AR192" s="174">
        <v>2168.0374726690002</v>
      </c>
      <c r="AS192" s="174">
        <v>3528.0704974350001</v>
      </c>
      <c r="AT192" s="174">
        <v>4607.1021129439996</v>
      </c>
      <c r="AU192" s="174">
        <v>1005.341588963</v>
      </c>
      <c r="AV192" s="174">
        <v>2063.8273531489999</v>
      </c>
      <c r="AW192" s="174">
        <v>3549.3549093219999</v>
      </c>
    </row>
    <row r="193" spans="1:49">
      <c r="A193" s="20"/>
      <c r="B193" s="272"/>
      <c r="C193" s="272"/>
      <c r="D193" s="8"/>
      <c r="E193" s="8"/>
      <c r="F193" s="61"/>
      <c r="G193" s="61"/>
      <c r="H193" s="61"/>
      <c r="I193" s="61"/>
      <c r="J193" s="59"/>
      <c r="K193" s="59"/>
      <c r="L193" s="59"/>
      <c r="M193" s="59"/>
      <c r="N193" s="59"/>
      <c r="O193" s="59"/>
      <c r="P193" s="59"/>
      <c r="Q193" s="59"/>
      <c r="R193" s="59"/>
      <c r="S193" s="59"/>
      <c r="T193" s="59"/>
      <c r="U193" s="59"/>
      <c r="V193" s="59"/>
      <c r="W193" s="59"/>
      <c r="X193" s="59"/>
      <c r="Y193" s="59"/>
      <c r="Z193" s="59"/>
      <c r="AA193" s="59"/>
      <c r="AB193" s="59"/>
      <c r="AC193" s="59"/>
      <c r="AD193" s="142"/>
      <c r="AE193" s="142"/>
      <c r="AF193" s="142"/>
      <c r="AG193" s="142"/>
      <c r="AH193" s="142"/>
      <c r="AI193" s="142"/>
      <c r="AJ193" s="142"/>
      <c r="AK193" s="142"/>
      <c r="AL193" s="142"/>
      <c r="AM193" s="142"/>
      <c r="AN193" s="142"/>
      <c r="AO193" s="117"/>
      <c r="AP193" s="142"/>
      <c r="AQ193" s="142"/>
      <c r="AR193" s="142"/>
      <c r="AS193" s="142"/>
      <c r="AT193" s="142"/>
      <c r="AU193" s="142"/>
      <c r="AV193" s="142"/>
      <c r="AW193" s="142"/>
    </row>
    <row r="194" spans="1:49">
      <c r="A194" s="96" t="s">
        <v>220</v>
      </c>
      <c r="B194" s="245" t="s">
        <v>160</v>
      </c>
      <c r="C194" s="245"/>
      <c r="D194" s="6" t="s">
        <v>166</v>
      </c>
      <c r="E194" s="6" t="s">
        <v>167</v>
      </c>
      <c r="F194" s="62"/>
      <c r="G194" s="62"/>
      <c r="H194" s="62"/>
      <c r="I194" s="62"/>
      <c r="J194" s="62"/>
      <c r="K194" s="62"/>
      <c r="L194" s="62"/>
      <c r="M194" s="62"/>
      <c r="N194" s="62"/>
      <c r="O194" s="62"/>
      <c r="P194" s="62"/>
      <c r="Q194" s="62"/>
      <c r="R194" s="62"/>
      <c r="S194" s="62"/>
      <c r="T194" s="62"/>
      <c r="U194" s="62"/>
      <c r="V194" s="62"/>
      <c r="W194" s="62"/>
      <c r="X194" s="62"/>
      <c r="Y194" s="62"/>
      <c r="Z194" s="62"/>
      <c r="AA194" s="62"/>
      <c r="AB194" s="62"/>
      <c r="AC194" s="62"/>
      <c r="AD194" s="143"/>
      <c r="AE194" s="143"/>
      <c r="AF194" s="143"/>
      <c r="AG194" s="143"/>
      <c r="AH194" s="143"/>
      <c r="AI194" s="143"/>
      <c r="AJ194" s="143"/>
      <c r="AK194" s="143"/>
      <c r="AL194" s="143"/>
      <c r="AM194" s="143"/>
      <c r="AN194" s="143"/>
      <c r="AO194" s="176"/>
      <c r="AP194" s="143"/>
      <c r="AQ194" s="143"/>
      <c r="AR194" s="143"/>
      <c r="AS194" s="143"/>
      <c r="AT194" s="143"/>
      <c r="AU194" s="143"/>
      <c r="AV194" s="143"/>
      <c r="AW194" s="143"/>
    </row>
    <row r="195" spans="1:49">
      <c r="A195" s="20"/>
      <c r="B195" s="264" t="s">
        <v>133</v>
      </c>
      <c r="C195" s="264"/>
      <c r="D195" s="8" t="s">
        <v>166</v>
      </c>
      <c r="E195" s="8" t="s">
        <v>167</v>
      </c>
      <c r="F195" s="51">
        <v>46853.864000000001</v>
      </c>
      <c r="G195" s="51">
        <v>46374.49</v>
      </c>
      <c r="H195" s="51">
        <v>49820.469559600999</v>
      </c>
      <c r="I195" s="51">
        <v>48826.227635899995</v>
      </c>
      <c r="J195" s="51">
        <v>51385.2814239</v>
      </c>
      <c r="K195" s="51">
        <v>53576.044446899999</v>
      </c>
      <c r="L195" s="51">
        <v>55346.969863000006</v>
      </c>
      <c r="M195" s="51">
        <v>56985.705540407005</v>
      </c>
      <c r="N195" s="51">
        <v>59028.478580110997</v>
      </c>
      <c r="O195" s="51">
        <v>60514.638033290001</v>
      </c>
      <c r="P195" s="51">
        <v>64031.387242499994</v>
      </c>
      <c r="Q195" s="51">
        <v>63026.143624400022</v>
      </c>
      <c r="R195" s="51">
        <v>70525.147736170999</v>
      </c>
      <c r="S195" s="51">
        <v>72455.483337659985</v>
      </c>
      <c r="T195" s="75">
        <v>79747.380832800001</v>
      </c>
      <c r="U195" s="51">
        <v>85423.642980396995</v>
      </c>
      <c r="V195" s="51">
        <v>95905.696584300007</v>
      </c>
      <c r="W195" s="51">
        <v>96557.635261400021</v>
      </c>
      <c r="X195" s="51">
        <v>105344.093594657</v>
      </c>
      <c r="Y195" s="51">
        <f>Y30</f>
        <v>111983.1311178</v>
      </c>
      <c r="Z195" s="51">
        <v>117894.5227642</v>
      </c>
      <c r="AA195" s="51">
        <f t="shared" ref="AA195:AF195" si="182">SUM(AA196:AA206)</f>
        <v>121073.00404632399</v>
      </c>
      <c r="AB195" s="51">
        <f t="shared" si="182"/>
        <v>120519.630660774</v>
      </c>
      <c r="AC195" s="51">
        <f t="shared" si="182"/>
        <v>125815.12385583798</v>
      </c>
      <c r="AD195" s="51">
        <f t="shared" si="182"/>
        <v>130036.23567430199</v>
      </c>
      <c r="AE195" s="51">
        <f t="shared" si="182"/>
        <v>133257.60137836801</v>
      </c>
      <c r="AF195" s="51">
        <f t="shared" si="182"/>
        <v>134162.35758027699</v>
      </c>
      <c r="AG195" s="51">
        <f t="shared" ref="AG195" si="183">SUM(AG196:AG206)</f>
        <v>133542.85051154898</v>
      </c>
      <c r="AH195" s="51">
        <f t="shared" ref="AH195:AQ195" si="184">SUM(AH196:AH206)</f>
        <v>137412.002817831</v>
      </c>
      <c r="AI195" s="51">
        <f t="shared" si="184"/>
        <v>137500.21453799101</v>
      </c>
      <c r="AJ195" s="51">
        <f t="shared" si="184"/>
        <v>140764.743154136</v>
      </c>
      <c r="AK195" s="51">
        <f t="shared" si="184"/>
        <v>145104.34790835803</v>
      </c>
      <c r="AL195" s="51">
        <f t="shared" si="184"/>
        <v>153658.63398231097</v>
      </c>
      <c r="AM195" s="51">
        <f t="shared" si="184"/>
        <v>156458.65082241799</v>
      </c>
      <c r="AN195" s="51">
        <f t="shared" si="184"/>
        <v>167587.39474405599</v>
      </c>
      <c r="AO195" s="116">
        <f t="shared" ref="AO195:AP195" si="185">SUM(AO196:AO206)</f>
        <v>166777.95134932801</v>
      </c>
      <c r="AP195" s="116">
        <f t="shared" si="185"/>
        <v>168890.08185485296</v>
      </c>
      <c r="AQ195" s="116">
        <f t="shared" si="184"/>
        <v>171839.197446743</v>
      </c>
      <c r="AR195" s="116">
        <f t="shared" ref="AR195:AS195" si="186">SUM(AR196:AR206)</f>
        <v>181908.448067991</v>
      </c>
      <c r="AS195" s="116">
        <f t="shared" si="186"/>
        <v>190922.943077023</v>
      </c>
      <c r="AT195" s="116">
        <f t="shared" ref="AT195:AU195" si="187">SUM(AT196:AT206)</f>
        <v>200059.58281038399</v>
      </c>
      <c r="AU195" s="116">
        <f t="shared" si="187"/>
        <v>201304.001548559</v>
      </c>
      <c r="AV195" s="116">
        <f t="shared" ref="AV195:AW195" si="188">SUM(AV196:AV206)</f>
        <v>206832.322412949</v>
      </c>
      <c r="AW195" s="116">
        <f t="shared" si="188"/>
        <v>209261.78496932102</v>
      </c>
    </row>
    <row r="196" spans="1:49">
      <c r="A196" s="20"/>
      <c r="B196" s="258" t="s">
        <v>149</v>
      </c>
      <c r="C196" s="258"/>
      <c r="D196" s="8" t="s">
        <v>166</v>
      </c>
      <c r="E196" s="8" t="s">
        <v>167</v>
      </c>
      <c r="F196" s="51">
        <v>25391.98</v>
      </c>
      <c r="G196" s="51">
        <v>25662.353999999999</v>
      </c>
      <c r="H196" s="51">
        <v>26292.677145803002</v>
      </c>
      <c r="I196" s="51">
        <v>24254.138349457</v>
      </c>
      <c r="J196" s="51">
        <v>25503.740743935999</v>
      </c>
      <c r="K196" s="51">
        <v>25990.932526219</v>
      </c>
      <c r="L196" s="51">
        <v>26389.367637423999</v>
      </c>
      <c r="M196" s="51">
        <v>27250.122133072</v>
      </c>
      <c r="N196" s="51">
        <v>28469.372446363999</v>
      </c>
      <c r="O196" s="51">
        <v>29537.784604240998</v>
      </c>
      <c r="P196" s="51">
        <v>30838.410247593001</v>
      </c>
      <c r="Q196" s="51">
        <v>28991.528576686</v>
      </c>
      <c r="R196" s="51">
        <v>29473.318396238999</v>
      </c>
      <c r="S196" s="51">
        <v>29752.508479709999</v>
      </c>
      <c r="T196" s="51">
        <v>31580.708335773001</v>
      </c>
      <c r="U196" s="51">
        <v>32986.590124683004</v>
      </c>
      <c r="V196" s="51">
        <v>35818.45714898</v>
      </c>
      <c r="W196" s="51">
        <v>35578.972779557</v>
      </c>
      <c r="X196" s="51">
        <v>36647.341911064002</v>
      </c>
      <c r="Y196" s="51">
        <v>36087.621504002003</v>
      </c>
      <c r="Z196" s="51">
        <v>36671.036832356003</v>
      </c>
      <c r="AA196" s="51">
        <v>36706.244954431997</v>
      </c>
      <c r="AB196" s="51">
        <v>37481.731585930997</v>
      </c>
      <c r="AC196" s="51">
        <v>37808.560589686997</v>
      </c>
      <c r="AD196" s="51">
        <v>37928.743380685002</v>
      </c>
      <c r="AE196" s="51">
        <v>37874.40850972</v>
      </c>
      <c r="AF196" s="51">
        <v>37139.782809033</v>
      </c>
      <c r="AG196" s="51">
        <v>37036.432723698999</v>
      </c>
      <c r="AH196" s="51">
        <v>37311.27422598</v>
      </c>
      <c r="AI196" s="51">
        <v>38965.071567849998</v>
      </c>
      <c r="AJ196" s="51">
        <v>41030.299216223997</v>
      </c>
      <c r="AK196" s="51">
        <v>42241.179043800003</v>
      </c>
      <c r="AL196" s="51">
        <v>46703.664275297997</v>
      </c>
      <c r="AM196" s="51">
        <v>49430.842569239001</v>
      </c>
      <c r="AN196" s="51">
        <v>51092.796202600002</v>
      </c>
      <c r="AO196" s="116">
        <v>47573.41055773</v>
      </c>
      <c r="AP196" s="116">
        <v>49760.367021042002</v>
      </c>
      <c r="AQ196" s="116">
        <v>51012.455365257003</v>
      </c>
      <c r="AR196" s="116">
        <v>52798.879023399</v>
      </c>
      <c r="AS196" s="116">
        <v>54542.912697633998</v>
      </c>
      <c r="AT196" s="116">
        <v>56804.468280941997</v>
      </c>
      <c r="AU196" s="116">
        <v>58032.804258737997</v>
      </c>
      <c r="AV196" s="116">
        <v>60027.335768498</v>
      </c>
      <c r="AW196" s="116">
        <v>60682.462652408001</v>
      </c>
    </row>
    <row r="197" spans="1:49">
      <c r="A197" s="20"/>
      <c r="B197" s="258" t="s">
        <v>81</v>
      </c>
      <c r="C197" s="258"/>
      <c r="D197" s="8"/>
      <c r="E197" s="8"/>
      <c r="F197" s="51" t="s">
        <v>197</v>
      </c>
      <c r="G197" s="51" t="s">
        <v>197</v>
      </c>
      <c r="H197" s="51" t="s">
        <v>197</v>
      </c>
      <c r="I197" s="51" t="s">
        <v>197</v>
      </c>
      <c r="J197" s="51" t="s">
        <v>197</v>
      </c>
      <c r="K197" s="51" t="s">
        <v>197</v>
      </c>
      <c r="L197" s="51" t="s">
        <v>197</v>
      </c>
      <c r="M197" s="51" t="s">
        <v>197</v>
      </c>
      <c r="N197" s="51" t="s">
        <v>197</v>
      </c>
      <c r="O197" s="51" t="s">
        <v>197</v>
      </c>
      <c r="P197" s="51" t="s">
        <v>197</v>
      </c>
      <c r="Q197" s="51" t="s">
        <v>197</v>
      </c>
      <c r="R197" s="51" t="s">
        <v>197</v>
      </c>
      <c r="S197" s="51" t="s">
        <v>197</v>
      </c>
      <c r="T197" s="51" t="s">
        <v>197</v>
      </c>
      <c r="U197" s="51" t="s">
        <v>197</v>
      </c>
      <c r="V197" s="51" t="s">
        <v>197</v>
      </c>
      <c r="W197" s="51" t="s">
        <v>197</v>
      </c>
      <c r="X197" s="51" t="s">
        <v>197</v>
      </c>
      <c r="Y197" s="51" t="s">
        <v>197</v>
      </c>
      <c r="Z197" s="51" t="s">
        <v>197</v>
      </c>
      <c r="AA197" s="51" t="s">
        <v>197</v>
      </c>
      <c r="AB197" s="51" t="s">
        <v>197</v>
      </c>
      <c r="AC197" s="51" t="s">
        <v>197</v>
      </c>
      <c r="AD197" s="51" t="s">
        <v>197</v>
      </c>
      <c r="AE197" s="51" t="s">
        <v>197</v>
      </c>
      <c r="AF197" s="51" t="s">
        <v>197</v>
      </c>
      <c r="AG197" s="51" t="s">
        <v>197</v>
      </c>
      <c r="AH197" s="51" t="s">
        <v>197</v>
      </c>
      <c r="AI197" s="51" t="s">
        <v>197</v>
      </c>
      <c r="AJ197" s="51" t="s">
        <v>197</v>
      </c>
      <c r="AK197" s="51" t="s">
        <v>197</v>
      </c>
      <c r="AL197" s="51" t="s">
        <v>197</v>
      </c>
      <c r="AM197" s="51" t="s">
        <v>197</v>
      </c>
      <c r="AN197" s="51" t="s">
        <v>197</v>
      </c>
      <c r="AO197" s="116" t="s">
        <v>197</v>
      </c>
      <c r="AP197" s="116" t="s">
        <v>197</v>
      </c>
      <c r="AQ197" s="116" t="s">
        <v>197</v>
      </c>
      <c r="AR197" s="116" t="s">
        <v>197</v>
      </c>
      <c r="AS197" s="116" t="s">
        <v>197</v>
      </c>
      <c r="AT197" s="116" t="s">
        <v>197</v>
      </c>
      <c r="AU197" s="116" t="s">
        <v>197</v>
      </c>
      <c r="AV197" s="116" t="s">
        <v>197</v>
      </c>
      <c r="AW197" s="116" t="s">
        <v>197</v>
      </c>
    </row>
    <row r="198" spans="1:49">
      <c r="A198" s="20"/>
      <c r="B198" s="258" t="s">
        <v>3</v>
      </c>
      <c r="C198" s="258"/>
      <c r="D198" s="8"/>
      <c r="E198" s="8"/>
      <c r="F198" s="51" t="s">
        <v>197</v>
      </c>
      <c r="G198" s="51" t="s">
        <v>197</v>
      </c>
      <c r="H198" s="51" t="s">
        <v>197</v>
      </c>
      <c r="I198" s="51" t="s">
        <v>197</v>
      </c>
      <c r="J198" s="51" t="s">
        <v>197</v>
      </c>
      <c r="K198" s="51" t="s">
        <v>197</v>
      </c>
      <c r="L198" s="51" t="s">
        <v>197</v>
      </c>
      <c r="M198" s="51" t="s">
        <v>197</v>
      </c>
      <c r="N198" s="51" t="s">
        <v>197</v>
      </c>
      <c r="O198" s="51" t="s">
        <v>197</v>
      </c>
      <c r="P198" s="51" t="s">
        <v>197</v>
      </c>
      <c r="Q198" s="51" t="s">
        <v>197</v>
      </c>
      <c r="R198" s="51" t="s">
        <v>197</v>
      </c>
      <c r="S198" s="51" t="s">
        <v>197</v>
      </c>
      <c r="T198" s="51" t="s">
        <v>197</v>
      </c>
      <c r="U198" s="51" t="s">
        <v>197</v>
      </c>
      <c r="V198" s="51" t="s">
        <v>197</v>
      </c>
      <c r="W198" s="51" t="s">
        <v>197</v>
      </c>
      <c r="X198" s="51" t="s">
        <v>197</v>
      </c>
      <c r="Y198" s="51" t="s">
        <v>197</v>
      </c>
      <c r="Z198" s="51" t="s">
        <v>197</v>
      </c>
      <c r="AA198" s="51" t="s">
        <v>197</v>
      </c>
      <c r="AB198" s="51" t="s">
        <v>197</v>
      </c>
      <c r="AC198" s="51" t="s">
        <v>197</v>
      </c>
      <c r="AD198" s="51" t="s">
        <v>197</v>
      </c>
      <c r="AE198" s="51" t="s">
        <v>197</v>
      </c>
      <c r="AF198" s="51" t="s">
        <v>197</v>
      </c>
      <c r="AG198" s="51" t="s">
        <v>197</v>
      </c>
      <c r="AH198" s="51" t="s">
        <v>197</v>
      </c>
      <c r="AI198" s="51" t="s">
        <v>197</v>
      </c>
      <c r="AJ198" s="51" t="s">
        <v>197</v>
      </c>
      <c r="AK198" s="51" t="s">
        <v>197</v>
      </c>
      <c r="AL198" s="51" t="s">
        <v>197</v>
      </c>
      <c r="AM198" s="51" t="s">
        <v>197</v>
      </c>
      <c r="AN198" s="51" t="s">
        <v>197</v>
      </c>
      <c r="AO198" s="116" t="s">
        <v>197</v>
      </c>
      <c r="AP198" s="116" t="s">
        <v>197</v>
      </c>
      <c r="AQ198" s="116" t="s">
        <v>197</v>
      </c>
      <c r="AR198" s="116" t="s">
        <v>197</v>
      </c>
      <c r="AS198" s="116" t="s">
        <v>197</v>
      </c>
      <c r="AT198" s="116" t="s">
        <v>197</v>
      </c>
      <c r="AU198" s="116" t="s">
        <v>197</v>
      </c>
      <c r="AV198" s="116" t="s">
        <v>197</v>
      </c>
      <c r="AW198" s="116" t="s">
        <v>197</v>
      </c>
    </row>
    <row r="199" spans="1:49">
      <c r="A199" s="20"/>
      <c r="B199" s="258" t="s">
        <v>4</v>
      </c>
      <c r="C199" s="258"/>
      <c r="D199" s="8" t="s">
        <v>166</v>
      </c>
      <c r="E199" s="8" t="s">
        <v>167</v>
      </c>
      <c r="F199" s="51">
        <v>369.92</v>
      </c>
      <c r="G199" s="51">
        <v>392.94200000000001</v>
      </c>
      <c r="H199" s="51">
        <v>415.79782378599998</v>
      </c>
      <c r="I199" s="51">
        <v>445.02292725900003</v>
      </c>
      <c r="J199" s="51">
        <v>480.483521602</v>
      </c>
      <c r="K199" s="51">
        <v>507.29573890500001</v>
      </c>
      <c r="L199" s="51">
        <v>557.02244680000001</v>
      </c>
      <c r="M199" s="51">
        <v>586.45846142300002</v>
      </c>
      <c r="N199" s="51">
        <v>649.90712999799996</v>
      </c>
      <c r="O199" s="51">
        <v>666.78191106099996</v>
      </c>
      <c r="P199" s="51">
        <v>685.58553792199996</v>
      </c>
      <c r="Q199" s="51">
        <v>750.57331395100005</v>
      </c>
      <c r="R199" s="51">
        <v>853.14555504199996</v>
      </c>
      <c r="S199" s="51">
        <v>907.00467860200001</v>
      </c>
      <c r="T199" s="51">
        <v>978.31196324999996</v>
      </c>
      <c r="U199" s="51">
        <v>1074.008733531</v>
      </c>
      <c r="V199" s="51">
        <v>1170.3550068930001</v>
      </c>
      <c r="W199" s="51">
        <v>1268.4583341540001</v>
      </c>
      <c r="X199" s="51">
        <v>1373.630795993</v>
      </c>
      <c r="Y199" s="51">
        <v>1479.8862602419999</v>
      </c>
      <c r="Z199" s="51">
        <v>1593.997805322</v>
      </c>
      <c r="AA199" s="51">
        <v>1692.712861365</v>
      </c>
      <c r="AB199" s="51">
        <v>1795.3399757039999</v>
      </c>
      <c r="AC199" s="51">
        <v>1933.900279594</v>
      </c>
      <c r="AD199" s="51">
        <v>2085.8136531979999</v>
      </c>
      <c r="AE199" s="51">
        <v>2146.4343206909998</v>
      </c>
      <c r="AF199" s="51">
        <v>2212.703541201</v>
      </c>
      <c r="AG199" s="51">
        <v>2273.8247184239999</v>
      </c>
      <c r="AH199" s="51">
        <v>2342.3820906189999</v>
      </c>
      <c r="AI199" s="51">
        <v>2374.5659962589998</v>
      </c>
      <c r="AJ199" s="51">
        <v>2377.9928402690002</v>
      </c>
      <c r="AK199" s="51">
        <v>2417.3461105380002</v>
      </c>
      <c r="AL199" s="51">
        <v>2492.13183424</v>
      </c>
      <c r="AM199" s="51">
        <v>2556.13040069</v>
      </c>
      <c r="AN199" s="51">
        <v>2677.1111374960001</v>
      </c>
      <c r="AO199" s="116">
        <v>2858.084685967</v>
      </c>
      <c r="AP199" s="116">
        <v>3010.8051874970001</v>
      </c>
      <c r="AQ199" s="116">
        <v>3170.543670775</v>
      </c>
      <c r="AR199" s="116">
        <v>3324.712907263</v>
      </c>
      <c r="AS199" s="116">
        <v>3629.2361761239999</v>
      </c>
      <c r="AT199" s="116">
        <v>3913.256633466</v>
      </c>
      <c r="AU199" s="116">
        <v>4167.69784901</v>
      </c>
      <c r="AV199" s="116">
        <v>4466.0192533560003</v>
      </c>
      <c r="AW199" s="116">
        <v>4899.0452546770002</v>
      </c>
    </row>
    <row r="200" spans="1:49">
      <c r="A200" s="20"/>
      <c r="B200" s="258" t="s">
        <v>147</v>
      </c>
      <c r="C200" s="258"/>
      <c r="D200" s="8" t="s">
        <v>166</v>
      </c>
      <c r="E200" s="8" t="s">
        <v>167</v>
      </c>
      <c r="F200" s="51">
        <v>9022.6200000000008</v>
      </c>
      <c r="G200" s="51">
        <v>8844.9410000000007</v>
      </c>
      <c r="H200" s="51">
        <v>9274.0587215070009</v>
      </c>
      <c r="I200" s="51">
        <v>9257.063064426</v>
      </c>
      <c r="J200" s="51">
        <v>9704.7385690909996</v>
      </c>
      <c r="K200" s="51">
        <v>9666.3635631140005</v>
      </c>
      <c r="L200" s="51">
        <v>9814.6588684729995</v>
      </c>
      <c r="M200" s="51">
        <v>9769.3938946449998</v>
      </c>
      <c r="N200" s="51">
        <v>9069.4737917969996</v>
      </c>
      <c r="O200" s="51">
        <v>8408.9898646710008</v>
      </c>
      <c r="P200" s="51">
        <v>7892.6331961010001</v>
      </c>
      <c r="Q200" s="51">
        <v>7577.3220144899997</v>
      </c>
      <c r="R200" s="51">
        <v>7267.9929110339999</v>
      </c>
      <c r="S200" s="51">
        <v>7051.6642818079999</v>
      </c>
      <c r="T200" s="51">
        <v>6324.8550248359998</v>
      </c>
      <c r="U200" s="51">
        <v>6426.2155330830001</v>
      </c>
      <c r="V200" s="51">
        <v>6442.3793382800004</v>
      </c>
      <c r="W200" s="51">
        <v>6214.4238984719996</v>
      </c>
      <c r="X200" s="51">
        <v>6549.296514955</v>
      </c>
      <c r="Y200" s="51">
        <v>7020.4658788670004</v>
      </c>
      <c r="Z200" s="51">
        <v>7417.3156986350004</v>
      </c>
      <c r="AA200" s="51">
        <v>7450.6630807580004</v>
      </c>
      <c r="AB200" s="51">
        <v>7454.015582039</v>
      </c>
      <c r="AC200" s="51">
        <v>7308.8646347739996</v>
      </c>
      <c r="AD200" s="51">
        <v>7450.7842535319996</v>
      </c>
      <c r="AE200" s="51">
        <v>6978.2073852220001</v>
      </c>
      <c r="AF200" s="51">
        <v>6326.3321088490002</v>
      </c>
      <c r="AG200" s="51">
        <v>6045.9976766379996</v>
      </c>
      <c r="AH200" s="51">
        <v>5914.9452088050002</v>
      </c>
      <c r="AI200" s="51">
        <v>5539.3634301210004</v>
      </c>
      <c r="AJ200" s="51">
        <v>5128.7726271860001</v>
      </c>
      <c r="AK200" s="51">
        <v>4898.0618729050002</v>
      </c>
      <c r="AL200" s="51">
        <v>4884.4959125519999</v>
      </c>
      <c r="AM200" s="51">
        <v>5013.6527651910001</v>
      </c>
      <c r="AN200" s="51">
        <v>5163.2598046869998</v>
      </c>
      <c r="AO200" s="116">
        <v>5078.7858799539999</v>
      </c>
      <c r="AP200" s="116">
        <v>5123.2356633310001</v>
      </c>
      <c r="AQ200" s="116">
        <v>5351.6472320370003</v>
      </c>
      <c r="AR200" s="116">
        <v>5174.1496613380004</v>
      </c>
      <c r="AS200" s="116">
        <v>5299.0932651439998</v>
      </c>
      <c r="AT200" s="116">
        <v>5602.6706726330003</v>
      </c>
      <c r="AU200" s="116">
        <v>5679.4717700809997</v>
      </c>
      <c r="AV200" s="116">
        <v>6046.0049984899997</v>
      </c>
      <c r="AW200" s="116">
        <v>6401.2871374309998</v>
      </c>
    </row>
    <row r="201" spans="1:49">
      <c r="A201" s="20"/>
      <c r="B201" s="258" t="s">
        <v>179</v>
      </c>
      <c r="C201" s="258"/>
      <c r="D201" s="8" t="s">
        <v>166</v>
      </c>
      <c r="E201" s="8" t="s">
        <v>167</v>
      </c>
      <c r="F201" s="51">
        <v>4592.9369999999999</v>
      </c>
      <c r="G201" s="51">
        <v>4585.0709999999999</v>
      </c>
      <c r="H201" s="51">
        <v>5145.5787469999996</v>
      </c>
      <c r="I201" s="51">
        <v>5463.6673995350002</v>
      </c>
      <c r="J201" s="51">
        <v>5930.3500016649996</v>
      </c>
      <c r="K201" s="51">
        <v>6168.0534810680001</v>
      </c>
      <c r="L201" s="51">
        <v>7100.978375267</v>
      </c>
      <c r="M201" s="51">
        <v>6776.3383753400003</v>
      </c>
      <c r="N201" s="51">
        <v>6841.0690469399997</v>
      </c>
      <c r="O201" s="51">
        <v>6721.8512419709996</v>
      </c>
      <c r="P201" s="51">
        <v>6875.9997643630004</v>
      </c>
      <c r="Q201" s="51">
        <v>6694.4743345209999</v>
      </c>
      <c r="R201" s="51">
        <v>7714.6956700359997</v>
      </c>
      <c r="S201" s="51">
        <v>7238.4176197639999</v>
      </c>
      <c r="T201" s="51">
        <v>8022.1700428000004</v>
      </c>
      <c r="U201" s="51">
        <v>8592.6677161030002</v>
      </c>
      <c r="V201" s="51">
        <v>10505.997417809</v>
      </c>
      <c r="W201" s="51">
        <v>10436.870733491</v>
      </c>
      <c r="X201" s="51">
        <v>9627.2884556469999</v>
      </c>
      <c r="Y201" s="51">
        <v>10061.53532517</v>
      </c>
      <c r="Z201" s="51">
        <v>10388.806186013</v>
      </c>
      <c r="AA201" s="51">
        <v>9259.5563769689998</v>
      </c>
      <c r="AB201" s="51">
        <v>8748.5658519469998</v>
      </c>
      <c r="AC201" s="51">
        <v>8335.3084990820007</v>
      </c>
      <c r="AD201" s="51">
        <v>8365.8523711399994</v>
      </c>
      <c r="AE201" s="51">
        <v>8846.6255018669999</v>
      </c>
      <c r="AF201" s="51">
        <v>7546.7240195730001</v>
      </c>
      <c r="AG201" s="51">
        <v>7901.8813723290004</v>
      </c>
      <c r="AH201" s="51">
        <v>7756.5005803189997</v>
      </c>
      <c r="AI201" s="51">
        <v>7355.301207988</v>
      </c>
      <c r="AJ201" s="51">
        <v>7140.9298809060001</v>
      </c>
      <c r="AK201" s="51">
        <v>6623.838089547</v>
      </c>
      <c r="AL201" s="51">
        <v>6555.6407491660002</v>
      </c>
      <c r="AM201" s="51">
        <v>6699.9064018070003</v>
      </c>
      <c r="AN201" s="51">
        <v>6855.7394262170001</v>
      </c>
      <c r="AO201" s="116">
        <v>7297.7691037799996</v>
      </c>
      <c r="AP201" s="116">
        <v>6753.2461871220003</v>
      </c>
      <c r="AQ201" s="116">
        <v>5847.0584119719997</v>
      </c>
      <c r="AR201" s="116">
        <v>5714.5359077209996</v>
      </c>
      <c r="AS201" s="116">
        <v>6627.9249243209997</v>
      </c>
      <c r="AT201" s="116">
        <v>7053.2379613470002</v>
      </c>
      <c r="AU201" s="116">
        <v>8714.3072222560004</v>
      </c>
      <c r="AV201" s="116">
        <v>8202.8660833239992</v>
      </c>
      <c r="AW201" s="116">
        <v>9342.0418191150002</v>
      </c>
    </row>
    <row r="202" spans="1:49">
      <c r="A202" s="20"/>
      <c r="B202" s="258" t="s">
        <v>7</v>
      </c>
      <c r="C202" s="258"/>
      <c r="D202" s="8" t="s">
        <v>166</v>
      </c>
      <c r="E202" s="8" t="s">
        <v>167</v>
      </c>
      <c r="F202" s="51">
        <v>6571.9590000000098</v>
      </c>
      <c r="G202" s="51">
        <v>6052.0749999999998</v>
      </c>
      <c r="H202" s="51">
        <v>7252.7406600679997</v>
      </c>
      <c r="I202" s="51">
        <v>7566.4090812610011</v>
      </c>
      <c r="J202" s="51">
        <v>6076.6693103329999</v>
      </c>
      <c r="K202" s="51">
        <v>7346.6379445020002</v>
      </c>
      <c r="L202" s="51">
        <v>7137.0161128070013</v>
      </c>
      <c r="M202" s="51">
        <v>7751.2940749670006</v>
      </c>
      <c r="N202" s="51">
        <v>8596.6561350619995</v>
      </c>
      <c r="O202" s="51">
        <v>9321.3298971389995</v>
      </c>
      <c r="P202" s="51">
        <v>10851.996453141001</v>
      </c>
      <c r="Q202" s="51">
        <v>11249.212318536001</v>
      </c>
      <c r="R202" s="51">
        <v>14580.928484202999</v>
      </c>
      <c r="S202" s="51">
        <v>11674.109028916</v>
      </c>
      <c r="T202" s="51">
        <v>18538.933596928</v>
      </c>
      <c r="U202" s="51">
        <v>19929.805473926004</v>
      </c>
      <c r="V202" s="51">
        <v>22581.233664863001</v>
      </c>
      <c r="W202" s="51">
        <v>21165.594050207001</v>
      </c>
      <c r="X202" s="51">
        <v>26134.134203739002</v>
      </c>
      <c r="Y202" s="51">
        <v>29162.188617238</v>
      </c>
      <c r="Z202" s="51">
        <v>30822.833567622001</v>
      </c>
      <c r="AA202" s="51">
        <v>31700.076394540003</v>
      </c>
      <c r="AB202" s="51">
        <v>28494.622275868998</v>
      </c>
      <c r="AC202" s="51">
        <v>29791.743557927999</v>
      </c>
      <c r="AD202" s="51">
        <v>29357.628978954992</v>
      </c>
      <c r="AE202" s="51">
        <v>29666.609889667001</v>
      </c>
      <c r="AF202" s="51">
        <v>32941.033040761999</v>
      </c>
      <c r="AG202" s="51">
        <v>30669.014736371006</v>
      </c>
      <c r="AH202" s="51">
        <v>32468.967263611004</v>
      </c>
      <c r="AI202" s="51">
        <v>30225.613275524003</v>
      </c>
      <c r="AJ202" s="51">
        <v>29639.29635985499</v>
      </c>
      <c r="AK202" s="51">
        <v>30588.877778702008</v>
      </c>
      <c r="AL202" s="51">
        <v>33138.217944945005</v>
      </c>
      <c r="AM202" s="51">
        <v>31006.850729607992</v>
      </c>
      <c r="AN202" s="51">
        <v>36171.220476608993</v>
      </c>
      <c r="AO202" s="116">
        <v>35301.118802094003</v>
      </c>
      <c r="AP202" s="116">
        <v>32409.435012278002</v>
      </c>
      <c r="AQ202" s="116">
        <v>31025.976213952992</v>
      </c>
      <c r="AR202" s="116">
        <v>36043.183394188003</v>
      </c>
      <c r="AS202" s="116">
        <v>38862.837087613007</v>
      </c>
      <c r="AT202" s="116">
        <v>40927.954451978003</v>
      </c>
      <c r="AU202" s="116">
        <v>37536.356933104005</v>
      </c>
      <c r="AV202" s="116">
        <v>38205.673967351002</v>
      </c>
      <c r="AW202" s="116">
        <v>37535.019279786007</v>
      </c>
    </row>
    <row r="203" spans="1:49">
      <c r="A203" s="20"/>
      <c r="B203" s="258" t="s">
        <v>6</v>
      </c>
      <c r="C203" s="258"/>
      <c r="D203" s="8" t="s">
        <v>166</v>
      </c>
      <c r="E203" s="8" t="s">
        <v>167</v>
      </c>
      <c r="F203" s="51" t="s">
        <v>197</v>
      </c>
      <c r="G203" s="51" t="s">
        <v>197</v>
      </c>
      <c r="H203" s="51">
        <v>627.82380690699995</v>
      </c>
      <c r="I203" s="51">
        <v>924.31028890699997</v>
      </c>
      <c r="J203" s="51">
        <v>2980.9031147730002</v>
      </c>
      <c r="K203" s="51">
        <v>3235.5519904900002</v>
      </c>
      <c r="L203" s="51">
        <v>3716.3593188039999</v>
      </c>
      <c r="M203" s="230">
        <v>4227.5343260279997</v>
      </c>
      <c r="N203" s="51">
        <v>4759.69008132</v>
      </c>
      <c r="O203" s="51">
        <v>5215.8796128390004</v>
      </c>
      <c r="P203" s="51">
        <v>6170.4636432440002</v>
      </c>
      <c r="Q203" s="51">
        <v>7002.5253913489996</v>
      </c>
      <c r="R203" s="51">
        <v>9787.8006377630009</v>
      </c>
      <c r="S203" s="51">
        <v>15031.029964601001</v>
      </c>
      <c r="T203" s="51">
        <v>13520.275100784</v>
      </c>
      <c r="U203" s="51">
        <v>15639.702933903</v>
      </c>
      <c r="V203" s="51">
        <v>18514.807235827</v>
      </c>
      <c r="W203" s="51">
        <v>21066.360822085</v>
      </c>
      <c r="X203" s="51">
        <v>24223.757480837001</v>
      </c>
      <c r="Y203" s="51">
        <v>27355.644488431</v>
      </c>
      <c r="Z203" s="51">
        <v>30174.203242333999</v>
      </c>
      <c r="AA203" s="51">
        <v>33148.619018539997</v>
      </c>
      <c r="AB203" s="51">
        <v>35700.205651458004</v>
      </c>
      <c r="AC203" s="51">
        <v>39506.580063777001</v>
      </c>
      <c r="AD203" s="51">
        <v>43551.551360087004</v>
      </c>
      <c r="AE203" s="51">
        <v>46462.08008385</v>
      </c>
      <c r="AF203" s="51">
        <v>46728.814070380999</v>
      </c>
      <c r="AG203" s="51">
        <v>48196.480098843</v>
      </c>
      <c r="AH203" s="51">
        <v>50171.485080453</v>
      </c>
      <c r="AI203" s="51">
        <v>51538.96884044</v>
      </c>
      <c r="AJ203" s="51">
        <v>53896.897964975004</v>
      </c>
      <c r="AK203" s="51">
        <v>56801.507978873997</v>
      </c>
      <c r="AL203" s="51">
        <v>58360.964822624999</v>
      </c>
      <c r="AM203" s="51">
        <v>60117.795895039002</v>
      </c>
      <c r="AN203" s="51">
        <v>63814.182429150002</v>
      </c>
      <c r="AO203" s="116">
        <v>66887.224439975995</v>
      </c>
      <c r="AP203" s="116">
        <v>69880.899641796001</v>
      </c>
      <c r="AQ203" s="116">
        <v>73353.934716760006</v>
      </c>
      <c r="AR203" s="116">
        <v>76734.222785136997</v>
      </c>
      <c r="AS203" s="116">
        <v>79588.867484716</v>
      </c>
      <c r="AT203" s="116">
        <v>83081.408395990002</v>
      </c>
      <c r="AU203" s="116">
        <v>84194.654504598002</v>
      </c>
      <c r="AV203" s="116">
        <v>86705.014718823993</v>
      </c>
      <c r="AW203" s="116">
        <v>87310.965416035993</v>
      </c>
    </row>
    <row r="204" spans="1:49">
      <c r="A204" s="20"/>
      <c r="B204" s="258" t="s">
        <v>8</v>
      </c>
      <c r="C204" s="258"/>
      <c r="D204" s="8"/>
      <c r="E204" s="8"/>
      <c r="F204" s="51" t="s">
        <v>197</v>
      </c>
      <c r="G204" s="51" t="s">
        <v>197</v>
      </c>
      <c r="H204" s="51" t="s">
        <v>197</v>
      </c>
      <c r="I204" s="51" t="s">
        <v>197</v>
      </c>
      <c r="J204" s="51" t="s">
        <v>197</v>
      </c>
      <c r="K204" s="51" t="s">
        <v>197</v>
      </c>
      <c r="L204" s="51" t="s">
        <v>197</v>
      </c>
      <c r="M204" s="51" t="s">
        <v>197</v>
      </c>
      <c r="N204" s="51" t="s">
        <v>197</v>
      </c>
      <c r="O204" s="51" t="s">
        <v>197</v>
      </c>
      <c r="P204" s="51" t="s">
        <v>197</v>
      </c>
      <c r="Q204" s="51" t="s">
        <v>197</v>
      </c>
      <c r="R204" s="51" t="s">
        <v>197</v>
      </c>
      <c r="S204" s="51" t="s">
        <v>197</v>
      </c>
      <c r="T204" s="51" t="s">
        <v>197</v>
      </c>
      <c r="U204" s="51" t="s">
        <v>197</v>
      </c>
      <c r="V204" s="51" t="s">
        <v>197</v>
      </c>
      <c r="W204" s="51" t="s">
        <v>197</v>
      </c>
      <c r="X204" s="51" t="s">
        <v>197</v>
      </c>
      <c r="Y204" s="51" t="s">
        <v>197</v>
      </c>
      <c r="Z204" s="51" t="s">
        <v>197</v>
      </c>
      <c r="AA204" s="51" t="s">
        <v>197</v>
      </c>
      <c r="AB204" s="51" t="s">
        <v>197</v>
      </c>
      <c r="AC204" s="51" t="s">
        <v>197</v>
      </c>
      <c r="AD204" s="51" t="s">
        <v>197</v>
      </c>
      <c r="AE204" s="51" t="s">
        <v>197</v>
      </c>
      <c r="AF204" s="51" t="s">
        <v>197</v>
      </c>
      <c r="AG204" s="51" t="s">
        <v>197</v>
      </c>
      <c r="AH204" s="51" t="s">
        <v>197</v>
      </c>
      <c r="AI204" s="51" t="s">
        <v>197</v>
      </c>
      <c r="AJ204" s="51" t="s">
        <v>197</v>
      </c>
      <c r="AK204" s="51" t="s">
        <v>197</v>
      </c>
      <c r="AL204" s="51" t="s">
        <v>197</v>
      </c>
      <c r="AM204" s="51" t="s">
        <v>197</v>
      </c>
      <c r="AN204" s="51" t="s">
        <v>197</v>
      </c>
      <c r="AO204" s="116" t="s">
        <v>197</v>
      </c>
      <c r="AP204" s="116" t="s">
        <v>197</v>
      </c>
      <c r="AQ204" s="116" t="s">
        <v>197</v>
      </c>
      <c r="AR204" s="116" t="s">
        <v>197</v>
      </c>
      <c r="AS204" s="116" t="s">
        <v>197</v>
      </c>
      <c r="AT204" s="116" t="s">
        <v>197</v>
      </c>
      <c r="AU204" s="116" t="s">
        <v>197</v>
      </c>
      <c r="AV204" s="116" t="s">
        <v>197</v>
      </c>
      <c r="AW204" s="116" t="s">
        <v>197</v>
      </c>
    </row>
    <row r="205" spans="1:49">
      <c r="A205" s="20"/>
      <c r="B205" s="258" t="s">
        <v>180</v>
      </c>
      <c r="C205" s="258"/>
      <c r="D205" s="8"/>
      <c r="E205" s="8"/>
      <c r="F205" s="51" t="s">
        <v>197</v>
      </c>
      <c r="G205" s="51" t="s">
        <v>197</v>
      </c>
      <c r="H205" s="51" t="s">
        <v>197</v>
      </c>
      <c r="I205" s="51" t="s">
        <v>197</v>
      </c>
      <c r="J205" s="51" t="s">
        <v>197</v>
      </c>
      <c r="K205" s="51" t="s">
        <v>197</v>
      </c>
      <c r="L205" s="51" t="s">
        <v>197</v>
      </c>
      <c r="M205" s="51" t="s">
        <v>197</v>
      </c>
      <c r="N205" s="51" t="s">
        <v>197</v>
      </c>
      <c r="O205" s="51" t="s">
        <v>197</v>
      </c>
      <c r="P205" s="51" t="s">
        <v>197</v>
      </c>
      <c r="Q205" s="51" t="s">
        <v>197</v>
      </c>
      <c r="R205" s="51" t="s">
        <v>197</v>
      </c>
      <c r="S205" s="51" t="s">
        <v>197</v>
      </c>
      <c r="T205" s="51" t="s">
        <v>197</v>
      </c>
      <c r="U205" s="51" t="s">
        <v>197</v>
      </c>
      <c r="V205" s="51" t="s">
        <v>197</v>
      </c>
      <c r="W205" s="51" t="s">
        <v>197</v>
      </c>
      <c r="X205" s="51" t="s">
        <v>197</v>
      </c>
      <c r="Y205" s="51" t="s">
        <v>197</v>
      </c>
      <c r="Z205" s="51" t="s">
        <v>197</v>
      </c>
      <c r="AA205" s="51" t="s">
        <v>197</v>
      </c>
      <c r="AB205" s="51" t="s">
        <v>197</v>
      </c>
      <c r="AC205" s="51" t="s">
        <v>197</v>
      </c>
      <c r="AD205" s="51" t="s">
        <v>197</v>
      </c>
      <c r="AE205" s="51" t="s">
        <v>197</v>
      </c>
      <c r="AF205" s="51" t="s">
        <v>197</v>
      </c>
      <c r="AG205" s="51" t="s">
        <v>197</v>
      </c>
      <c r="AH205" s="51" t="s">
        <v>197</v>
      </c>
      <c r="AI205" s="51" t="s">
        <v>197</v>
      </c>
      <c r="AJ205" s="51" t="s">
        <v>197</v>
      </c>
      <c r="AK205" s="51" t="s">
        <v>197</v>
      </c>
      <c r="AL205" s="51" t="s">
        <v>197</v>
      </c>
      <c r="AM205" s="51" t="s">
        <v>197</v>
      </c>
      <c r="AN205" s="51" t="s">
        <v>197</v>
      </c>
      <c r="AO205" s="116" t="s">
        <v>197</v>
      </c>
      <c r="AP205" s="116" t="s">
        <v>197</v>
      </c>
      <c r="AQ205" s="116" t="s">
        <v>197</v>
      </c>
      <c r="AR205" s="116" t="s">
        <v>197</v>
      </c>
      <c r="AS205" s="116" t="s">
        <v>197</v>
      </c>
      <c r="AT205" s="116" t="s">
        <v>197</v>
      </c>
      <c r="AU205" s="116" t="s">
        <v>197</v>
      </c>
      <c r="AV205" s="116" t="s">
        <v>197</v>
      </c>
      <c r="AW205" s="116" t="s">
        <v>197</v>
      </c>
    </row>
    <row r="206" spans="1:49">
      <c r="A206" s="20"/>
      <c r="B206" s="259" t="s">
        <v>159</v>
      </c>
      <c r="C206" s="259"/>
      <c r="D206" s="8" t="s">
        <v>166</v>
      </c>
      <c r="E206" s="8" t="s">
        <v>167</v>
      </c>
      <c r="F206" s="51">
        <v>904.44799999999998</v>
      </c>
      <c r="G206" s="51">
        <v>837.10699999999997</v>
      </c>
      <c r="H206" s="51">
        <v>811.79265453000005</v>
      </c>
      <c r="I206" s="51">
        <v>915.61652502300001</v>
      </c>
      <c r="J206" s="51">
        <v>708.39616329399996</v>
      </c>
      <c r="K206" s="51">
        <v>661.20920274699995</v>
      </c>
      <c r="L206" s="51">
        <v>631.56710380100003</v>
      </c>
      <c r="M206" s="51">
        <v>624.56427493199999</v>
      </c>
      <c r="N206" s="51">
        <v>642.30994863000001</v>
      </c>
      <c r="O206" s="51">
        <v>642.02090136799995</v>
      </c>
      <c r="P206" s="51">
        <v>717.208399966</v>
      </c>
      <c r="Q206" s="51">
        <v>760.50767494800004</v>
      </c>
      <c r="R206" s="51">
        <v>847.26608185400005</v>
      </c>
      <c r="S206" s="51">
        <v>800.74928425899998</v>
      </c>
      <c r="T206" s="51">
        <v>782.12676845399994</v>
      </c>
      <c r="U206" s="51">
        <v>774.65246516800005</v>
      </c>
      <c r="V206" s="51">
        <v>872.46677198199995</v>
      </c>
      <c r="W206" s="51">
        <v>826.95464308700002</v>
      </c>
      <c r="X206" s="51">
        <v>788.64423242199996</v>
      </c>
      <c r="Y206" s="51">
        <v>815.78904391799995</v>
      </c>
      <c r="Z206" s="51">
        <v>826.32943172099999</v>
      </c>
      <c r="AA206" s="51">
        <f>+AA207</f>
        <v>1115.1313597200001</v>
      </c>
      <c r="AB206" s="51">
        <v>845.14973782599998</v>
      </c>
      <c r="AC206" s="51">
        <v>1130.166230996</v>
      </c>
      <c r="AD206" s="51">
        <v>1295.861676705</v>
      </c>
      <c r="AE206" s="51">
        <v>1283.235687351</v>
      </c>
      <c r="AF206" s="51">
        <v>1266.967990478</v>
      </c>
      <c r="AG206" s="51">
        <v>1419.2191852450001</v>
      </c>
      <c r="AH206" s="51">
        <v>1446.4483680440001</v>
      </c>
      <c r="AI206" s="51">
        <v>1501.330219809</v>
      </c>
      <c r="AJ206" s="51">
        <v>1550.554264721</v>
      </c>
      <c r="AK206" s="51">
        <v>1533.537033992</v>
      </c>
      <c r="AL206" s="51">
        <v>1523.518443485</v>
      </c>
      <c r="AM206" s="51">
        <v>1633.472060844</v>
      </c>
      <c r="AN206" s="51">
        <v>1813.085267297</v>
      </c>
      <c r="AO206" s="116">
        <v>1781.5578798270001</v>
      </c>
      <c r="AP206" s="116">
        <v>1952.0931417869999</v>
      </c>
      <c r="AQ206" s="116">
        <v>2077.581835989</v>
      </c>
      <c r="AR206" s="116">
        <v>2118.7643889450001</v>
      </c>
      <c r="AS206" s="116">
        <f>AS207</f>
        <v>2372.0714414710001</v>
      </c>
      <c r="AT206" s="116">
        <f>AT207</f>
        <v>2676.586414028</v>
      </c>
      <c r="AU206" s="116">
        <f>AU207</f>
        <v>2978.7090107720001</v>
      </c>
      <c r="AV206" s="116">
        <f>AV207</f>
        <v>3179.4076231059998</v>
      </c>
      <c r="AW206" s="116">
        <f>AW207</f>
        <v>3090.9634098679999</v>
      </c>
    </row>
    <row r="207" spans="1:49">
      <c r="A207" s="20"/>
      <c r="B207" s="260" t="s">
        <v>204</v>
      </c>
      <c r="C207" s="260"/>
      <c r="D207" s="8" t="s">
        <v>166</v>
      </c>
      <c r="E207" s="8" t="s">
        <v>167</v>
      </c>
      <c r="F207" s="51">
        <v>899.11800000000005</v>
      </c>
      <c r="G207" s="51">
        <v>834.30700000000002</v>
      </c>
      <c r="H207" s="51">
        <v>811.79265453000005</v>
      </c>
      <c r="I207" s="51">
        <v>915.61652502300001</v>
      </c>
      <c r="J207" s="51">
        <v>708.39616329399996</v>
      </c>
      <c r="K207" s="51">
        <v>661.20920274699995</v>
      </c>
      <c r="L207" s="51">
        <v>631.56710380100003</v>
      </c>
      <c r="M207" s="51">
        <v>624.56427493199999</v>
      </c>
      <c r="N207" s="51">
        <v>642.30994863000001</v>
      </c>
      <c r="O207" s="51">
        <v>642.02090136799995</v>
      </c>
      <c r="P207" s="51">
        <v>717.208399966</v>
      </c>
      <c r="Q207" s="51">
        <v>760.50767494800004</v>
      </c>
      <c r="R207" s="51">
        <v>847.26608185400005</v>
      </c>
      <c r="S207" s="51">
        <v>800.74928425899998</v>
      </c>
      <c r="T207" s="51">
        <v>782.12676845399994</v>
      </c>
      <c r="U207" s="51">
        <v>774.65246516800005</v>
      </c>
      <c r="V207" s="51">
        <v>872.46677198199995</v>
      </c>
      <c r="W207" s="51">
        <v>826.95464308700002</v>
      </c>
      <c r="X207" s="51">
        <v>788.64423242199996</v>
      </c>
      <c r="Y207" s="51">
        <v>815.78904391799995</v>
      </c>
      <c r="Z207" s="51">
        <v>826.32943172099999</v>
      </c>
      <c r="AA207" s="51">
        <v>1115.1313597200001</v>
      </c>
      <c r="AB207" s="51">
        <v>845.14973782599998</v>
      </c>
      <c r="AC207" s="51">
        <v>1130.166230996</v>
      </c>
      <c r="AD207" s="51">
        <v>1295.861676705</v>
      </c>
      <c r="AE207" s="51">
        <v>1283.235687351</v>
      </c>
      <c r="AF207" s="51">
        <v>1266.967990478</v>
      </c>
      <c r="AG207" s="51">
        <v>1419.2191852450001</v>
      </c>
      <c r="AH207" s="51">
        <v>1446.4483680440001</v>
      </c>
      <c r="AI207" s="51">
        <v>1501.330219809</v>
      </c>
      <c r="AJ207" s="51">
        <v>1550.554264721</v>
      </c>
      <c r="AK207" s="51">
        <v>1533.537033992</v>
      </c>
      <c r="AL207" s="51">
        <v>1523.518443485</v>
      </c>
      <c r="AM207" s="51">
        <v>1633.472060844</v>
      </c>
      <c r="AN207" s="51">
        <v>1813.085267297</v>
      </c>
      <c r="AO207" s="116">
        <v>1781.5578798270001</v>
      </c>
      <c r="AP207" s="116">
        <v>1952.0931417869999</v>
      </c>
      <c r="AQ207" s="116">
        <v>2077.581835989</v>
      </c>
      <c r="AR207" s="116">
        <v>2118.7643889450001</v>
      </c>
      <c r="AS207" s="116">
        <v>2372.0714414710001</v>
      </c>
      <c r="AT207" s="116">
        <v>2676.586414028</v>
      </c>
      <c r="AU207" s="116">
        <v>2978.7090107720001</v>
      </c>
      <c r="AV207" s="116">
        <v>3179.4076231059998</v>
      </c>
      <c r="AW207" s="116">
        <v>3090.9634098679999</v>
      </c>
    </row>
    <row r="208" spans="1:49">
      <c r="A208" s="20"/>
      <c r="B208" s="260" t="s">
        <v>196</v>
      </c>
      <c r="C208" s="260"/>
      <c r="D208" s="8"/>
      <c r="E208" s="8"/>
      <c r="F208" s="51" t="s">
        <v>197</v>
      </c>
      <c r="G208" s="51" t="s">
        <v>197</v>
      </c>
      <c r="H208" s="51" t="s">
        <v>197</v>
      </c>
      <c r="I208" s="51" t="s">
        <v>197</v>
      </c>
      <c r="J208" s="51" t="s">
        <v>197</v>
      </c>
      <c r="K208" s="51" t="s">
        <v>197</v>
      </c>
      <c r="L208" s="51" t="s">
        <v>197</v>
      </c>
      <c r="M208" s="51" t="s">
        <v>197</v>
      </c>
      <c r="N208" s="51" t="s">
        <v>197</v>
      </c>
      <c r="O208" s="51" t="s">
        <v>197</v>
      </c>
      <c r="P208" s="51" t="s">
        <v>197</v>
      </c>
      <c r="Q208" s="51" t="s">
        <v>197</v>
      </c>
      <c r="R208" s="51" t="s">
        <v>197</v>
      </c>
      <c r="S208" s="51" t="s">
        <v>197</v>
      </c>
      <c r="T208" s="51" t="s">
        <v>197</v>
      </c>
      <c r="U208" s="51" t="s">
        <v>197</v>
      </c>
      <c r="V208" s="51" t="s">
        <v>197</v>
      </c>
      <c r="W208" s="51" t="s">
        <v>197</v>
      </c>
      <c r="X208" s="51" t="s">
        <v>197</v>
      </c>
      <c r="Y208" s="51" t="s">
        <v>197</v>
      </c>
      <c r="Z208" s="51" t="s">
        <v>197</v>
      </c>
      <c r="AA208" s="51" t="s">
        <v>197</v>
      </c>
      <c r="AB208" s="51" t="s">
        <v>197</v>
      </c>
      <c r="AC208" s="51" t="s">
        <v>197</v>
      </c>
      <c r="AD208" s="51" t="s">
        <v>197</v>
      </c>
      <c r="AE208" s="51" t="s">
        <v>197</v>
      </c>
      <c r="AF208" s="51" t="s">
        <v>197</v>
      </c>
      <c r="AG208" s="51" t="s">
        <v>197</v>
      </c>
      <c r="AH208" s="51" t="s">
        <v>197</v>
      </c>
      <c r="AI208" s="51" t="s">
        <v>197</v>
      </c>
      <c r="AJ208" s="51" t="s">
        <v>197</v>
      </c>
      <c r="AK208" s="51" t="s">
        <v>197</v>
      </c>
      <c r="AL208" s="51" t="s">
        <v>197</v>
      </c>
      <c r="AM208" s="51" t="s">
        <v>197</v>
      </c>
      <c r="AN208" s="51" t="s">
        <v>197</v>
      </c>
      <c r="AO208" s="116" t="s">
        <v>197</v>
      </c>
      <c r="AP208" s="116" t="s">
        <v>197</v>
      </c>
      <c r="AQ208" s="116" t="s">
        <v>197</v>
      </c>
      <c r="AR208" s="116" t="s">
        <v>197</v>
      </c>
      <c r="AS208" s="116" t="s">
        <v>197</v>
      </c>
      <c r="AT208" s="116" t="s">
        <v>197</v>
      </c>
      <c r="AU208" s="116" t="s">
        <v>197</v>
      </c>
      <c r="AV208" s="116" t="s">
        <v>197</v>
      </c>
      <c r="AW208" s="116" t="s">
        <v>197</v>
      </c>
    </row>
    <row r="209" spans="1:49">
      <c r="A209" s="20"/>
      <c r="B209" s="260" t="s">
        <v>158</v>
      </c>
      <c r="C209" s="260"/>
      <c r="D209" s="8"/>
      <c r="E209" s="8"/>
      <c r="F209" s="51" t="s">
        <v>197</v>
      </c>
      <c r="G209" s="51" t="s">
        <v>197</v>
      </c>
      <c r="H209" s="51" t="s">
        <v>197</v>
      </c>
      <c r="I209" s="51" t="s">
        <v>197</v>
      </c>
      <c r="J209" s="51" t="s">
        <v>197</v>
      </c>
      <c r="K209" s="51" t="s">
        <v>197</v>
      </c>
      <c r="L209" s="51" t="s">
        <v>197</v>
      </c>
      <c r="M209" s="51" t="s">
        <v>197</v>
      </c>
      <c r="N209" s="51" t="s">
        <v>197</v>
      </c>
      <c r="O209" s="51" t="s">
        <v>197</v>
      </c>
      <c r="P209" s="51" t="s">
        <v>197</v>
      </c>
      <c r="Q209" s="51" t="s">
        <v>197</v>
      </c>
      <c r="R209" s="51" t="s">
        <v>197</v>
      </c>
      <c r="S209" s="51" t="s">
        <v>197</v>
      </c>
      <c r="T209" s="51" t="s">
        <v>197</v>
      </c>
      <c r="U209" s="51" t="s">
        <v>197</v>
      </c>
      <c r="V209" s="51" t="s">
        <v>197</v>
      </c>
      <c r="W209" s="51" t="s">
        <v>197</v>
      </c>
      <c r="X209" s="51" t="s">
        <v>197</v>
      </c>
      <c r="Y209" s="51" t="s">
        <v>197</v>
      </c>
      <c r="Z209" s="51" t="s">
        <v>197</v>
      </c>
      <c r="AA209" s="51" t="s">
        <v>197</v>
      </c>
      <c r="AB209" s="51" t="s">
        <v>197</v>
      </c>
      <c r="AC209" s="51" t="s">
        <v>197</v>
      </c>
      <c r="AD209" s="51" t="s">
        <v>197</v>
      </c>
      <c r="AE209" s="51" t="s">
        <v>197</v>
      </c>
      <c r="AF209" s="51" t="s">
        <v>197</v>
      </c>
      <c r="AG209" s="51" t="s">
        <v>197</v>
      </c>
      <c r="AH209" s="51" t="s">
        <v>197</v>
      </c>
      <c r="AI209" s="51" t="s">
        <v>197</v>
      </c>
      <c r="AJ209" s="51" t="s">
        <v>197</v>
      </c>
      <c r="AK209" s="51" t="s">
        <v>197</v>
      </c>
      <c r="AL209" s="51" t="s">
        <v>197</v>
      </c>
      <c r="AM209" s="51" t="s">
        <v>197</v>
      </c>
      <c r="AN209" s="51" t="s">
        <v>197</v>
      </c>
      <c r="AO209" s="116" t="s">
        <v>197</v>
      </c>
      <c r="AP209" s="116" t="s">
        <v>197</v>
      </c>
      <c r="AQ209" s="116" t="s">
        <v>197</v>
      </c>
      <c r="AR209" s="116" t="s">
        <v>197</v>
      </c>
      <c r="AS209" s="116" t="s">
        <v>197</v>
      </c>
      <c r="AT209" s="116" t="s">
        <v>197</v>
      </c>
      <c r="AU209" s="116" t="s">
        <v>197</v>
      </c>
      <c r="AV209" s="116" t="s">
        <v>197</v>
      </c>
      <c r="AW209" s="116" t="s">
        <v>197</v>
      </c>
    </row>
    <row r="210" spans="1:49">
      <c r="A210" s="20"/>
      <c r="B210" s="274" t="s">
        <v>159</v>
      </c>
      <c r="C210" s="274"/>
      <c r="D210" s="8" t="s">
        <v>166</v>
      </c>
      <c r="E210" s="8" t="s">
        <v>167</v>
      </c>
      <c r="F210" s="51">
        <v>5.33</v>
      </c>
      <c r="G210" s="51">
        <v>2.8</v>
      </c>
      <c r="H210" s="51" t="s">
        <v>197</v>
      </c>
      <c r="I210" s="51" t="s">
        <v>197</v>
      </c>
      <c r="J210" s="51" t="s">
        <v>197</v>
      </c>
      <c r="K210" s="51" t="s">
        <v>197</v>
      </c>
      <c r="L210" s="51" t="s">
        <v>197</v>
      </c>
      <c r="M210" s="51" t="s">
        <v>197</v>
      </c>
      <c r="N210" s="51" t="s">
        <v>197</v>
      </c>
      <c r="O210" s="51" t="s">
        <v>197</v>
      </c>
      <c r="P210" s="51" t="s">
        <v>197</v>
      </c>
      <c r="Q210" s="51" t="s">
        <v>197</v>
      </c>
      <c r="R210" s="51" t="s">
        <v>197</v>
      </c>
      <c r="S210" s="51" t="s">
        <v>197</v>
      </c>
      <c r="T210" s="51" t="s">
        <v>197</v>
      </c>
      <c r="U210" s="51" t="s">
        <v>197</v>
      </c>
      <c r="V210" s="51" t="s">
        <v>197</v>
      </c>
      <c r="W210" s="51" t="s">
        <v>197</v>
      </c>
      <c r="X210" s="51" t="s">
        <v>197</v>
      </c>
      <c r="Y210" s="51" t="s">
        <v>197</v>
      </c>
      <c r="Z210" s="51" t="s">
        <v>197</v>
      </c>
      <c r="AA210" s="51" t="s">
        <v>197</v>
      </c>
      <c r="AB210" s="51" t="s">
        <v>197</v>
      </c>
      <c r="AC210" s="51" t="s">
        <v>197</v>
      </c>
      <c r="AD210" s="51" t="s">
        <v>197</v>
      </c>
      <c r="AE210" s="51" t="s">
        <v>197</v>
      </c>
      <c r="AF210" s="51" t="s">
        <v>197</v>
      </c>
      <c r="AG210" s="51" t="s">
        <v>197</v>
      </c>
      <c r="AH210" s="51" t="s">
        <v>197</v>
      </c>
      <c r="AI210" s="51" t="s">
        <v>197</v>
      </c>
      <c r="AJ210" s="51" t="s">
        <v>197</v>
      </c>
      <c r="AK210" s="51" t="s">
        <v>197</v>
      </c>
      <c r="AL210" s="51" t="s">
        <v>197</v>
      </c>
      <c r="AM210" s="51" t="s">
        <v>197</v>
      </c>
      <c r="AN210" s="51" t="s">
        <v>197</v>
      </c>
      <c r="AO210" s="116" t="s">
        <v>197</v>
      </c>
      <c r="AP210" s="116" t="s">
        <v>197</v>
      </c>
      <c r="AQ210" s="116" t="s">
        <v>197</v>
      </c>
      <c r="AR210" s="116" t="s">
        <v>197</v>
      </c>
      <c r="AS210" s="116" t="s">
        <v>197</v>
      </c>
      <c r="AT210" s="116" t="s">
        <v>197</v>
      </c>
      <c r="AU210" s="116" t="s">
        <v>197</v>
      </c>
      <c r="AV210" s="116" t="s">
        <v>197</v>
      </c>
      <c r="AW210" s="116" t="s">
        <v>197</v>
      </c>
    </row>
    <row r="211" spans="1:49">
      <c r="A211" s="29" t="s">
        <v>221</v>
      </c>
      <c r="B211" s="275" t="s">
        <v>174</v>
      </c>
      <c r="C211" s="275"/>
      <c r="D211" s="6"/>
      <c r="E211" s="6"/>
      <c r="F211" s="63" t="s">
        <v>197</v>
      </c>
      <c r="G211" s="63" t="s">
        <v>197</v>
      </c>
      <c r="H211" s="63" t="s">
        <v>197</v>
      </c>
      <c r="I211" s="63" t="s">
        <v>197</v>
      </c>
      <c r="J211" s="63" t="s">
        <v>197</v>
      </c>
      <c r="K211" s="63" t="s">
        <v>197</v>
      </c>
      <c r="L211" s="63" t="s">
        <v>197</v>
      </c>
      <c r="M211" s="63" t="s">
        <v>197</v>
      </c>
      <c r="N211" s="63" t="s">
        <v>197</v>
      </c>
      <c r="O211" s="63" t="s">
        <v>197</v>
      </c>
      <c r="P211" s="63" t="s">
        <v>197</v>
      </c>
      <c r="Q211" s="94" t="s">
        <v>197</v>
      </c>
      <c r="R211" s="94" t="s">
        <v>197</v>
      </c>
      <c r="S211" s="94" t="s">
        <v>197</v>
      </c>
      <c r="T211" s="94" t="s">
        <v>197</v>
      </c>
      <c r="U211" s="94" t="s">
        <v>197</v>
      </c>
      <c r="V211" s="94" t="s">
        <v>197</v>
      </c>
      <c r="W211" s="94" t="s">
        <v>197</v>
      </c>
      <c r="X211" s="94" t="s">
        <v>197</v>
      </c>
      <c r="Y211" s="94" t="s">
        <v>197</v>
      </c>
      <c r="Z211" s="94" t="s">
        <v>197</v>
      </c>
      <c r="AA211" s="94" t="s">
        <v>197</v>
      </c>
      <c r="AB211" s="94" t="s">
        <v>197</v>
      </c>
      <c r="AC211" s="94" t="s">
        <v>197</v>
      </c>
      <c r="AD211" s="94" t="s">
        <v>197</v>
      </c>
      <c r="AE211" s="94" t="s">
        <v>197</v>
      </c>
      <c r="AF211" s="94" t="s">
        <v>197</v>
      </c>
      <c r="AG211" s="94" t="s">
        <v>197</v>
      </c>
      <c r="AH211" s="94" t="s">
        <v>197</v>
      </c>
      <c r="AI211" s="94" t="s">
        <v>197</v>
      </c>
      <c r="AJ211" s="94" t="s">
        <v>197</v>
      </c>
      <c r="AK211" s="94" t="s">
        <v>197</v>
      </c>
      <c r="AL211" s="94" t="s">
        <v>197</v>
      </c>
      <c r="AM211" s="94" t="s">
        <v>197</v>
      </c>
      <c r="AN211" s="94" t="s">
        <v>197</v>
      </c>
      <c r="AO211" s="177" t="s">
        <v>197</v>
      </c>
      <c r="AP211" s="177" t="s">
        <v>197</v>
      </c>
      <c r="AQ211" s="177" t="s">
        <v>197</v>
      </c>
      <c r="AR211" s="177" t="s">
        <v>197</v>
      </c>
      <c r="AS211" s="177" t="s">
        <v>197</v>
      </c>
      <c r="AT211" s="177" t="s">
        <v>197</v>
      </c>
      <c r="AU211" s="177" t="s">
        <v>197</v>
      </c>
      <c r="AV211" s="177" t="s">
        <v>197</v>
      </c>
      <c r="AW211" s="177" t="s">
        <v>197</v>
      </c>
    </row>
    <row r="212" spans="1:49">
      <c r="A212" s="12" t="s">
        <v>148</v>
      </c>
      <c r="B212" s="44" t="s">
        <v>184</v>
      </c>
      <c r="C212" s="13"/>
      <c r="D212" s="13"/>
      <c r="E212" s="13"/>
      <c r="F212" s="231"/>
      <c r="G212" s="232"/>
      <c r="H212" s="232"/>
      <c r="I212" s="232"/>
      <c r="J212" s="232"/>
      <c r="K212" s="232"/>
      <c r="L212" s="232"/>
      <c r="M212" s="232"/>
      <c r="N212" s="232"/>
      <c r="O212" s="232"/>
      <c r="P212" s="232"/>
      <c r="Q212" s="233"/>
      <c r="R212" s="233"/>
      <c r="S212" s="233"/>
      <c r="T212" s="233"/>
      <c r="U212" s="233"/>
      <c r="V212" s="233"/>
      <c r="W212" s="233"/>
      <c r="X212" s="234"/>
      <c r="Y212" s="234"/>
      <c r="Z212" s="234"/>
      <c r="AA212" s="234"/>
      <c r="AB212" s="234"/>
      <c r="AC212" s="234"/>
      <c r="AD212" s="235"/>
      <c r="AE212" s="235"/>
      <c r="AF212" s="235"/>
      <c r="AG212" s="235"/>
      <c r="AH212" s="235"/>
      <c r="AI212" s="235"/>
      <c r="AJ212" s="235"/>
      <c r="AK212" s="235"/>
      <c r="AL212" s="235"/>
      <c r="AM212" s="235"/>
      <c r="AN212" s="235"/>
      <c r="AO212" s="234"/>
      <c r="AP212" s="234"/>
      <c r="AQ212" s="235"/>
      <c r="AR212" s="235"/>
      <c r="AS212" s="235"/>
      <c r="AT212" s="235"/>
      <c r="AU212" s="235"/>
      <c r="AV212" s="235"/>
      <c r="AW212" s="235"/>
    </row>
    <row r="213" spans="1:49" customFormat="1">
      <c r="A213" s="30" t="s">
        <v>95</v>
      </c>
      <c r="B213" s="31"/>
      <c r="C213" s="32"/>
      <c r="D213" s="32"/>
      <c r="E213" s="32"/>
      <c r="F213" s="236"/>
      <c r="G213" s="237"/>
      <c r="H213" s="237"/>
      <c r="I213" s="237"/>
      <c r="J213" s="237"/>
      <c r="K213" s="237"/>
      <c r="L213" s="237"/>
      <c r="M213" s="237"/>
      <c r="N213" s="237"/>
      <c r="O213" s="237"/>
      <c r="P213" s="237"/>
      <c r="Q213" s="237"/>
      <c r="R213" s="237"/>
      <c r="S213" s="237"/>
      <c r="T213" s="237"/>
      <c r="U213" s="237"/>
      <c r="V213" s="237"/>
      <c r="W213" s="237"/>
      <c r="X213" s="234"/>
      <c r="Y213" s="234"/>
      <c r="Z213" s="234"/>
      <c r="AA213" s="234"/>
      <c r="AB213" s="234"/>
      <c r="AC213" s="234"/>
      <c r="AD213" s="235"/>
      <c r="AE213" s="235"/>
      <c r="AF213" s="235"/>
      <c r="AG213" s="235"/>
      <c r="AH213" s="235"/>
      <c r="AI213" s="235"/>
      <c r="AJ213" s="235"/>
      <c r="AK213" s="235"/>
      <c r="AL213" s="235"/>
      <c r="AM213" s="235"/>
      <c r="AN213" s="235"/>
      <c r="AO213" s="234"/>
      <c r="AP213" s="234"/>
      <c r="AQ213" s="235"/>
      <c r="AR213" s="235"/>
      <c r="AS213" s="235"/>
      <c r="AT213" s="235"/>
      <c r="AU213" s="235"/>
      <c r="AV213" s="235"/>
      <c r="AW213" s="235"/>
    </row>
    <row r="214" spans="1:49">
      <c r="A214" s="45" t="s">
        <v>170</v>
      </c>
      <c r="B214" s="46" t="s">
        <v>172</v>
      </c>
      <c r="C214" s="33"/>
      <c r="D214" s="33"/>
      <c r="E214" s="33"/>
      <c r="F214" s="234"/>
      <c r="G214" s="234"/>
      <c r="H214" s="234"/>
      <c r="I214" s="234"/>
      <c r="J214" s="234"/>
      <c r="K214" s="234"/>
      <c r="L214" s="234"/>
      <c r="M214" s="234"/>
      <c r="N214" s="234"/>
      <c r="O214" s="234"/>
      <c r="P214" s="234"/>
      <c r="Q214" s="234"/>
      <c r="R214" s="234"/>
      <c r="S214" s="234"/>
      <c r="T214" s="234"/>
      <c r="U214" s="234"/>
      <c r="V214" s="234"/>
      <c r="W214" s="234"/>
      <c r="AP214" s="238"/>
    </row>
    <row r="215" spans="1:49">
      <c r="A215" s="45" t="s">
        <v>171</v>
      </c>
      <c r="B215" s="46" t="s">
        <v>192</v>
      </c>
      <c r="C215" s="33"/>
      <c r="D215" s="33"/>
      <c r="E215" s="33"/>
      <c r="F215" s="234"/>
      <c r="G215" s="234"/>
      <c r="H215" s="234"/>
      <c r="I215" s="234"/>
      <c r="J215" s="234"/>
      <c r="K215" s="234"/>
      <c r="L215" s="234"/>
      <c r="M215" s="234"/>
      <c r="N215" s="234"/>
      <c r="O215" s="234"/>
      <c r="P215" s="234"/>
      <c r="Q215" s="234"/>
      <c r="R215" s="234"/>
      <c r="S215" s="234"/>
      <c r="T215" s="234"/>
      <c r="U215" s="234"/>
      <c r="V215" s="234"/>
      <c r="W215" s="234"/>
      <c r="AP215" s="238"/>
    </row>
    <row r="216" spans="1:49">
      <c r="A216" s="45" t="s">
        <v>168</v>
      </c>
      <c r="B216" s="46" t="s">
        <v>193</v>
      </c>
      <c r="C216" s="33"/>
      <c r="D216" s="33"/>
      <c r="E216" s="33"/>
      <c r="F216" s="234"/>
      <c r="G216" s="234"/>
      <c r="H216" s="234"/>
      <c r="I216" s="234"/>
      <c r="J216" s="234"/>
      <c r="K216" s="234"/>
      <c r="L216" s="234"/>
      <c r="M216" s="234"/>
      <c r="N216" s="234"/>
      <c r="O216" s="234"/>
      <c r="P216" s="234"/>
      <c r="Q216" s="234"/>
      <c r="R216" s="234"/>
      <c r="S216" s="234"/>
      <c r="T216" s="234"/>
      <c r="U216" s="234"/>
      <c r="V216" s="234"/>
      <c r="W216" s="234"/>
      <c r="AP216" s="238"/>
    </row>
    <row r="217" spans="1:49">
      <c r="A217" s="45" t="s">
        <v>167</v>
      </c>
      <c r="B217" s="46" t="s">
        <v>194</v>
      </c>
      <c r="C217" s="33"/>
      <c r="D217" s="33"/>
      <c r="E217" s="33"/>
      <c r="F217" s="234"/>
      <c r="G217" s="234"/>
      <c r="H217" s="234"/>
      <c r="I217" s="234"/>
      <c r="J217" s="234"/>
      <c r="K217" s="234"/>
      <c r="L217" s="234"/>
      <c r="M217" s="234"/>
      <c r="N217" s="234"/>
      <c r="O217" s="234"/>
      <c r="P217" s="234"/>
      <c r="Q217" s="234"/>
      <c r="R217" s="234"/>
      <c r="S217" s="234"/>
      <c r="T217" s="234"/>
      <c r="U217" s="234"/>
      <c r="V217" s="234"/>
      <c r="W217" s="234"/>
      <c r="AP217" s="238"/>
    </row>
    <row r="218" spans="1:49">
      <c r="A218" s="45" t="s">
        <v>166</v>
      </c>
      <c r="B218" s="46" t="s">
        <v>195</v>
      </c>
      <c r="C218" s="33"/>
      <c r="D218" s="33"/>
      <c r="E218" s="33"/>
      <c r="F218" s="234"/>
      <c r="G218" s="234"/>
      <c r="H218" s="234"/>
      <c r="I218" s="234"/>
      <c r="J218" s="234"/>
      <c r="K218" s="234"/>
      <c r="L218" s="234"/>
      <c r="M218" s="234"/>
      <c r="N218" s="234"/>
      <c r="O218" s="234"/>
      <c r="P218" s="234"/>
      <c r="Q218" s="234"/>
      <c r="R218" s="234"/>
      <c r="S218" s="234"/>
      <c r="T218" s="234"/>
      <c r="U218" s="234"/>
      <c r="V218" s="234"/>
      <c r="W218" s="234"/>
      <c r="AP218" s="238"/>
    </row>
    <row r="219" spans="1:49" customFormat="1">
      <c r="B219" s="33"/>
      <c r="F219" s="234"/>
      <c r="G219" s="234"/>
      <c r="H219" s="234"/>
      <c r="I219" s="234"/>
      <c r="J219" s="234"/>
      <c r="K219" s="234"/>
      <c r="L219" s="234"/>
      <c r="M219" s="234"/>
      <c r="N219" s="234"/>
      <c r="O219" s="234"/>
      <c r="P219" s="234"/>
      <c r="Q219" s="234"/>
      <c r="R219" s="234"/>
      <c r="S219" s="234"/>
      <c r="T219" s="234"/>
      <c r="U219" s="234"/>
      <c r="V219" s="234"/>
      <c r="W219" s="234"/>
      <c r="X219" s="238"/>
      <c r="Y219" s="238"/>
      <c r="Z219" s="238"/>
      <c r="AA219" s="238"/>
      <c r="AB219" s="238"/>
      <c r="AC219" s="238"/>
      <c r="AD219" s="239"/>
      <c r="AE219" s="239"/>
      <c r="AF219" s="239"/>
      <c r="AG219" s="239"/>
      <c r="AH219" s="239"/>
      <c r="AI219" s="239"/>
      <c r="AJ219" s="239"/>
      <c r="AK219" s="239"/>
      <c r="AL219" s="239"/>
      <c r="AM219" s="239"/>
      <c r="AN219" s="239"/>
      <c r="AO219" s="238"/>
      <c r="AP219" s="238"/>
      <c r="AQ219" s="239"/>
      <c r="AR219" s="239"/>
      <c r="AS219" s="239"/>
      <c r="AT219" s="239"/>
      <c r="AU219" s="239"/>
      <c r="AV219" s="239"/>
      <c r="AW219" s="239"/>
    </row>
    <row r="220" spans="1:49">
      <c r="AP220" s="238"/>
    </row>
    <row r="221" spans="1:49">
      <c r="A221" s="90">
        <v>1</v>
      </c>
      <c r="B221" s="42" t="s">
        <v>721</v>
      </c>
      <c r="C221"/>
      <c r="D221"/>
      <c r="E221"/>
      <c r="F221" s="234"/>
      <c r="G221" s="234"/>
      <c r="H221" s="234"/>
      <c r="I221" s="234"/>
      <c r="J221" s="234"/>
      <c r="K221" s="234"/>
      <c r="L221" s="234"/>
      <c r="AP221" s="238"/>
    </row>
    <row r="222" spans="1:49">
      <c r="A222" s="91">
        <v>2</v>
      </c>
      <c r="B222" s="42" t="s">
        <v>262</v>
      </c>
      <c r="C222"/>
      <c r="D222"/>
      <c r="E222"/>
      <c r="F222" s="234"/>
      <c r="G222" s="234"/>
      <c r="H222" s="234"/>
      <c r="I222" s="234"/>
      <c r="J222" s="234"/>
      <c r="K222" s="234"/>
      <c r="L222" s="234"/>
      <c r="AP222" s="238"/>
    </row>
    <row r="223" spans="1:49" ht="27.75" customHeight="1">
      <c r="A223" s="92">
        <v>3</v>
      </c>
      <c r="B223" s="276" t="s">
        <v>188</v>
      </c>
      <c r="C223" s="276"/>
      <c r="D223" s="276"/>
      <c r="E223" s="276"/>
      <c r="F223" s="276"/>
      <c r="G223" s="276"/>
      <c r="H223" s="276"/>
      <c r="I223" s="276"/>
      <c r="J223" s="276"/>
      <c r="K223" s="276"/>
      <c r="L223" s="276"/>
      <c r="AP223" s="238"/>
    </row>
    <row r="224" spans="1:49" ht="29.25" customHeight="1">
      <c r="A224" s="93">
        <v>4</v>
      </c>
      <c r="B224" s="273" t="s">
        <v>266</v>
      </c>
      <c r="C224" s="273"/>
      <c r="D224" s="273"/>
      <c r="E224" s="273"/>
      <c r="F224" s="273"/>
      <c r="G224" s="273"/>
      <c r="H224" s="273"/>
      <c r="I224" s="273"/>
      <c r="J224" s="273"/>
      <c r="K224" s="273"/>
      <c r="L224" s="273"/>
      <c r="AP224" s="238"/>
    </row>
    <row r="225" spans="2:49">
      <c r="B225" s="14" t="s">
        <v>175</v>
      </c>
      <c r="AP225" s="238"/>
    </row>
    <row r="226" spans="2:49">
      <c r="B226" s="14" t="s">
        <v>176</v>
      </c>
      <c r="X226" s="240"/>
      <c r="Y226" s="240"/>
      <c r="Z226" s="240"/>
      <c r="AA226" s="240"/>
      <c r="AB226" s="240"/>
      <c r="AC226" s="240"/>
      <c r="AD226" s="241"/>
      <c r="AE226" s="241"/>
      <c r="AF226" s="241"/>
      <c r="AG226" s="241"/>
      <c r="AH226" s="241"/>
      <c r="AI226" s="241"/>
      <c r="AJ226" s="241"/>
      <c r="AK226" s="241"/>
      <c r="AL226" s="241"/>
      <c r="AM226" s="241"/>
      <c r="AN226" s="241"/>
      <c r="AO226" s="240"/>
      <c r="AP226" s="240"/>
      <c r="AQ226" s="241"/>
      <c r="AR226" s="241"/>
      <c r="AS226" s="241"/>
      <c r="AT226" s="241"/>
      <c r="AU226" s="241"/>
      <c r="AV226" s="241"/>
      <c r="AW226" s="241"/>
    </row>
    <row r="227" spans="2:49">
      <c r="B227" s="14" t="s">
        <v>177</v>
      </c>
      <c r="X227" s="240"/>
      <c r="Y227" s="240"/>
      <c r="Z227" s="240"/>
      <c r="AA227" s="240"/>
      <c r="AB227" s="240"/>
      <c r="AC227" s="240"/>
      <c r="AD227" s="241"/>
      <c r="AE227" s="241"/>
      <c r="AF227" s="241"/>
      <c r="AG227" s="241"/>
      <c r="AH227" s="241"/>
      <c r="AI227" s="241"/>
      <c r="AJ227" s="241"/>
      <c r="AK227" s="241"/>
      <c r="AL227" s="241"/>
      <c r="AM227" s="241"/>
      <c r="AN227" s="241"/>
      <c r="AO227" s="240"/>
      <c r="AP227" s="240"/>
      <c r="AQ227" s="241"/>
      <c r="AR227" s="241"/>
      <c r="AS227" s="241"/>
      <c r="AT227" s="241"/>
      <c r="AU227" s="241"/>
      <c r="AV227" s="241"/>
      <c r="AW227" s="241"/>
    </row>
    <row r="228" spans="2:49">
      <c r="B228" s="14" t="s">
        <v>178</v>
      </c>
      <c r="X228" s="240"/>
      <c r="Y228" s="240"/>
      <c r="Z228" s="240"/>
      <c r="AA228" s="240"/>
      <c r="AB228" s="240"/>
      <c r="AC228" s="240"/>
      <c r="AD228" s="241"/>
      <c r="AE228" s="241"/>
      <c r="AF228" s="241"/>
      <c r="AG228" s="241"/>
      <c r="AH228" s="241"/>
      <c r="AI228" s="241"/>
      <c r="AJ228" s="241"/>
      <c r="AK228" s="241"/>
      <c r="AL228" s="241"/>
      <c r="AM228" s="241"/>
      <c r="AN228" s="241"/>
      <c r="AO228" s="240"/>
      <c r="AP228" s="240"/>
      <c r="AQ228" s="241"/>
      <c r="AR228" s="241"/>
      <c r="AS228" s="241"/>
      <c r="AT228" s="241"/>
      <c r="AU228" s="241"/>
      <c r="AV228" s="241"/>
      <c r="AW228" s="241"/>
    </row>
    <row r="229" spans="2:49">
      <c r="F229" s="240"/>
      <c r="G229" s="240"/>
      <c r="H229" s="240"/>
      <c r="I229" s="240"/>
      <c r="J229" s="240"/>
      <c r="K229" s="240"/>
      <c r="L229" s="240"/>
      <c r="M229" s="240"/>
      <c r="N229" s="240"/>
      <c r="O229" s="240"/>
      <c r="P229" s="240"/>
      <c r="Q229" s="240"/>
      <c r="R229" s="240"/>
      <c r="S229" s="240"/>
      <c r="T229" s="240"/>
      <c r="U229" s="240"/>
      <c r="V229" s="240"/>
      <c r="W229" s="240"/>
      <c r="X229" s="242"/>
      <c r="Y229" s="242"/>
      <c r="Z229" s="242"/>
      <c r="AA229" s="242"/>
      <c r="AB229" s="242"/>
      <c r="AC229" s="242"/>
      <c r="AD229" s="243"/>
      <c r="AE229" s="243"/>
      <c r="AF229" s="243"/>
      <c r="AG229" s="243"/>
      <c r="AH229" s="243"/>
      <c r="AI229" s="243"/>
      <c r="AJ229" s="243"/>
      <c r="AK229" s="243"/>
      <c r="AL229" s="243"/>
      <c r="AM229" s="243"/>
      <c r="AN229" s="243"/>
      <c r="AO229" s="242"/>
      <c r="AP229" s="242"/>
      <c r="AQ229" s="243"/>
      <c r="AR229" s="243"/>
      <c r="AS229" s="243"/>
      <c r="AT229" s="243"/>
      <c r="AU229" s="243"/>
      <c r="AV229" s="243"/>
      <c r="AW229" s="243"/>
    </row>
    <row r="230" spans="2:49">
      <c r="AP230" s="238"/>
    </row>
    <row r="231" spans="2:49">
      <c r="AP231" s="238"/>
      <c r="AQ231" s="238"/>
      <c r="AR231" s="238"/>
      <c r="AS231" s="238"/>
      <c r="AT231" s="238"/>
      <c r="AU231" s="238"/>
      <c r="AV231" s="238"/>
      <c r="AW231" s="238"/>
    </row>
    <row r="232" spans="2:49">
      <c r="AP232" s="238"/>
      <c r="AQ232" s="238"/>
      <c r="AR232" s="238"/>
      <c r="AS232" s="238"/>
      <c r="AT232" s="238"/>
      <c r="AU232" s="238"/>
      <c r="AV232" s="238"/>
      <c r="AW232" s="238"/>
    </row>
    <row r="233" spans="2:49">
      <c r="AP233" s="238"/>
      <c r="AQ233" s="238"/>
      <c r="AR233" s="238"/>
      <c r="AS233" s="238"/>
      <c r="AT233" s="238"/>
      <c r="AU233" s="238"/>
      <c r="AV233" s="238"/>
      <c r="AW233" s="238"/>
    </row>
    <row r="234" spans="2:49">
      <c r="AQ234" s="238"/>
      <c r="AR234" s="238"/>
      <c r="AS234" s="238"/>
      <c r="AT234" s="238"/>
      <c r="AU234" s="238"/>
      <c r="AV234" s="238"/>
      <c r="AW234" s="238"/>
    </row>
    <row r="235" spans="2:49">
      <c r="AQ235" s="238"/>
      <c r="AR235" s="238"/>
      <c r="AS235" s="238"/>
      <c r="AT235" s="238"/>
      <c r="AU235" s="238"/>
      <c r="AV235" s="238"/>
      <c r="AW235" s="238"/>
    </row>
    <row r="236" spans="2:49">
      <c r="AQ236" s="238"/>
      <c r="AR236" s="238"/>
      <c r="AS236" s="238"/>
      <c r="AT236" s="238"/>
      <c r="AU236" s="238"/>
      <c r="AV236" s="238"/>
      <c r="AW236" s="238"/>
    </row>
    <row r="237" spans="2:49">
      <c r="AQ237" s="238"/>
      <c r="AR237" s="238"/>
      <c r="AS237" s="238"/>
      <c r="AT237" s="238"/>
      <c r="AU237" s="238"/>
      <c r="AV237" s="238"/>
      <c r="AW237" s="238"/>
    </row>
    <row r="238" spans="2:49">
      <c r="AQ238" s="238"/>
      <c r="AR238" s="238"/>
      <c r="AS238" s="238"/>
      <c r="AT238" s="238"/>
      <c r="AU238" s="238"/>
      <c r="AV238" s="238"/>
      <c r="AW238" s="238"/>
    </row>
    <row r="239" spans="2:49">
      <c r="AQ239" s="238"/>
      <c r="AR239" s="238"/>
      <c r="AS239" s="238"/>
      <c r="AT239" s="238"/>
      <c r="AU239" s="238"/>
      <c r="AV239" s="238"/>
      <c r="AW239" s="238"/>
    </row>
    <row r="240" spans="2:49">
      <c r="AQ240" s="238"/>
      <c r="AR240" s="238"/>
      <c r="AS240" s="238"/>
      <c r="AT240" s="238"/>
      <c r="AU240" s="238"/>
      <c r="AV240" s="238"/>
      <c r="AW240" s="238"/>
    </row>
    <row r="241" spans="43:49">
      <c r="AQ241" s="238"/>
      <c r="AR241" s="238"/>
      <c r="AS241" s="238"/>
      <c r="AT241" s="238"/>
      <c r="AU241" s="238"/>
      <c r="AV241" s="238"/>
      <c r="AW241" s="238"/>
    </row>
    <row r="242" spans="43:49">
      <c r="AQ242" s="238"/>
      <c r="AR242" s="238"/>
      <c r="AS242" s="238"/>
      <c r="AT242" s="238"/>
      <c r="AU242" s="238"/>
      <c r="AV242" s="238"/>
      <c r="AW242" s="238"/>
    </row>
    <row r="243" spans="43:49">
      <c r="AQ243" s="238"/>
      <c r="AR243" s="238"/>
      <c r="AS243" s="238"/>
      <c r="AT243" s="238"/>
      <c r="AU243" s="238"/>
      <c r="AV243" s="238"/>
      <c r="AW243" s="238"/>
    </row>
    <row r="244" spans="43:49">
      <c r="AQ244" s="238"/>
      <c r="AR244" s="238"/>
      <c r="AS244" s="238"/>
      <c r="AT244" s="238"/>
      <c r="AU244" s="238"/>
      <c r="AV244" s="238"/>
      <c r="AW244" s="238"/>
    </row>
    <row r="245" spans="43:49">
      <c r="AQ245" s="238"/>
      <c r="AR245" s="238"/>
      <c r="AS245" s="238"/>
      <c r="AT245" s="238"/>
      <c r="AU245" s="238"/>
      <c r="AV245" s="238"/>
      <c r="AW245" s="238"/>
    </row>
    <row r="246" spans="43:49">
      <c r="AQ246" s="238"/>
      <c r="AR246" s="238"/>
      <c r="AS246" s="238"/>
      <c r="AT246" s="238"/>
      <c r="AU246" s="238"/>
      <c r="AV246" s="238"/>
      <c r="AW246" s="238"/>
    </row>
  </sheetData>
  <mergeCells count="139">
    <mergeCell ref="B224:L224"/>
    <mergeCell ref="B207:C207"/>
    <mergeCell ref="B208:C208"/>
    <mergeCell ref="B209:C209"/>
    <mergeCell ref="B210:C210"/>
    <mergeCell ref="B211:C211"/>
    <mergeCell ref="B223:L223"/>
    <mergeCell ref="B201:C201"/>
    <mergeCell ref="B202:C202"/>
    <mergeCell ref="B203:C203"/>
    <mergeCell ref="B204:C204"/>
    <mergeCell ref="B205:C205"/>
    <mergeCell ref="B206:C206"/>
    <mergeCell ref="B195:C195"/>
    <mergeCell ref="B196:C196"/>
    <mergeCell ref="B197:C197"/>
    <mergeCell ref="B198:C198"/>
    <mergeCell ref="B199:C199"/>
    <mergeCell ref="B200:C200"/>
    <mergeCell ref="B189:C189"/>
    <mergeCell ref="B190:C190"/>
    <mergeCell ref="B191:C191"/>
    <mergeCell ref="B192:C192"/>
    <mergeCell ref="B193:C193"/>
    <mergeCell ref="B194:C194"/>
    <mergeCell ref="B183:C183"/>
    <mergeCell ref="B184:C184"/>
    <mergeCell ref="B185:C185"/>
    <mergeCell ref="B186:C186"/>
    <mergeCell ref="B187:C187"/>
    <mergeCell ref="B188:C188"/>
    <mergeCell ref="B178:C178"/>
    <mergeCell ref="B179:C179"/>
    <mergeCell ref="B180:C180"/>
    <mergeCell ref="B181:C181"/>
    <mergeCell ref="B182:C182"/>
    <mergeCell ref="B172:C172"/>
    <mergeCell ref="B173:C173"/>
    <mergeCell ref="B174:C174"/>
    <mergeCell ref="B175:C175"/>
    <mergeCell ref="B176:C176"/>
    <mergeCell ref="B177:C177"/>
    <mergeCell ref="B171:C171"/>
    <mergeCell ref="B165:C165"/>
    <mergeCell ref="A166:L166"/>
    <mergeCell ref="B167:C167"/>
    <mergeCell ref="B168:C168"/>
    <mergeCell ref="B169:C169"/>
    <mergeCell ref="B170:C170"/>
    <mergeCell ref="B159:C159"/>
    <mergeCell ref="B160:C160"/>
    <mergeCell ref="B161:C161"/>
    <mergeCell ref="B162:C162"/>
    <mergeCell ref="B163:C163"/>
    <mergeCell ref="B164:C164"/>
    <mergeCell ref="B153:C153"/>
    <mergeCell ref="B154:C154"/>
    <mergeCell ref="B155:C155"/>
    <mergeCell ref="B156:C156"/>
    <mergeCell ref="B157:C157"/>
    <mergeCell ref="B158:C158"/>
    <mergeCell ref="B147:C147"/>
    <mergeCell ref="B148:C148"/>
    <mergeCell ref="B149:C149"/>
    <mergeCell ref="B150:C150"/>
    <mergeCell ref="B151:C151"/>
    <mergeCell ref="B152:C152"/>
    <mergeCell ref="B141:C141"/>
    <mergeCell ref="B142:C142"/>
    <mergeCell ref="B143:C143"/>
    <mergeCell ref="B144:C144"/>
    <mergeCell ref="B145:C145"/>
    <mergeCell ref="B146:C146"/>
    <mergeCell ref="B135:C135"/>
    <mergeCell ref="B136:C136"/>
    <mergeCell ref="B137:C137"/>
    <mergeCell ref="B138:C138"/>
    <mergeCell ref="B139:C139"/>
    <mergeCell ref="B140:C140"/>
    <mergeCell ref="B129:C129"/>
    <mergeCell ref="B130:C130"/>
    <mergeCell ref="B131:C131"/>
    <mergeCell ref="B132:C132"/>
    <mergeCell ref="B133:C133"/>
    <mergeCell ref="B134:C134"/>
    <mergeCell ref="B123:C123"/>
    <mergeCell ref="B124:C124"/>
    <mergeCell ref="B125:C125"/>
    <mergeCell ref="B126:C126"/>
    <mergeCell ref="B127:C127"/>
    <mergeCell ref="B128:C128"/>
    <mergeCell ref="B117:C117"/>
    <mergeCell ref="B118:C118"/>
    <mergeCell ref="B119:C119"/>
    <mergeCell ref="B120:C120"/>
    <mergeCell ref="B121:C121"/>
    <mergeCell ref="B122:C122"/>
    <mergeCell ref="B111:C111"/>
    <mergeCell ref="B112:C112"/>
    <mergeCell ref="B113:C113"/>
    <mergeCell ref="B114:C114"/>
    <mergeCell ref="B115:C115"/>
    <mergeCell ref="B116:C116"/>
    <mergeCell ref="B105:C105"/>
    <mergeCell ref="B106:C106"/>
    <mergeCell ref="B107:C107"/>
    <mergeCell ref="B108:C108"/>
    <mergeCell ref="B109:C109"/>
    <mergeCell ref="B110:C110"/>
    <mergeCell ref="B100:C100"/>
    <mergeCell ref="B101:C101"/>
    <mergeCell ref="B102:C102"/>
    <mergeCell ref="B103:C103"/>
    <mergeCell ref="B104:C104"/>
    <mergeCell ref="B93:C93"/>
    <mergeCell ref="B94:C94"/>
    <mergeCell ref="B95:C95"/>
    <mergeCell ref="B96:C96"/>
    <mergeCell ref="B97:C97"/>
    <mergeCell ref="B98:C98"/>
    <mergeCell ref="B99:C99"/>
    <mergeCell ref="A1:L1"/>
    <mergeCell ref="C2:D2"/>
    <mergeCell ref="G3:H3"/>
    <mergeCell ref="A4:L4"/>
    <mergeCell ref="C6:D6"/>
    <mergeCell ref="C28:C79"/>
    <mergeCell ref="B87:C87"/>
    <mergeCell ref="B88:C88"/>
    <mergeCell ref="B89:C89"/>
    <mergeCell ref="B90:C90"/>
    <mergeCell ref="B91:C91"/>
    <mergeCell ref="B92:C92"/>
    <mergeCell ref="A80:L80"/>
    <mergeCell ref="B82:C82"/>
    <mergeCell ref="B83:C83"/>
    <mergeCell ref="B84:C84"/>
    <mergeCell ref="B85:C85"/>
    <mergeCell ref="B86:C86"/>
  </mergeCells>
  <pageMargins left="0.7" right="0.7" top="0.75" bottom="0.75" header="0.3" footer="0.3"/>
  <pageSetup paperSize="9" orientation="portrait" r:id="rId1"/>
  <customProperties>
    <customPr name="EpmWorksheetKeyString_GUID" r:id="rId2"/>
  </customPropertie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R1158"/>
  <sheetViews>
    <sheetView topLeftCell="J1" workbookViewId="0">
      <selection activeCell="B2" sqref="B2"/>
    </sheetView>
  </sheetViews>
  <sheetFormatPr defaultColWidth="8.6328125" defaultRowHeight="14.5"/>
  <cols>
    <col min="1" max="1" width="23.81640625" bestFit="1" customWidth="1"/>
    <col min="2" max="2" width="23.453125" bestFit="1" customWidth="1"/>
    <col min="3" max="3" width="3.453125" bestFit="1" customWidth="1"/>
    <col min="4" max="4" width="69.36328125" bestFit="1" customWidth="1"/>
    <col min="5" max="5" width="11.81640625" bestFit="1" customWidth="1"/>
    <col min="7" max="7" width="23.81640625" bestFit="1" customWidth="1"/>
    <col min="8" max="8" width="23.453125" bestFit="1" customWidth="1"/>
    <col min="9" max="9" width="3.453125" bestFit="1" customWidth="1"/>
    <col min="10" max="10" width="69.453125" bestFit="1" customWidth="1"/>
    <col min="11" max="11" width="8.6328125" style="111" bestFit="1" customWidth="1"/>
    <col min="13" max="13" width="2.81640625" bestFit="1" customWidth="1"/>
    <col min="15" max="15" width="255.6328125" bestFit="1" customWidth="1"/>
    <col min="45" max="45" width="9" bestFit="1" customWidth="1"/>
    <col min="46" max="52" width="11.81640625" bestFit="1" customWidth="1"/>
    <col min="53" max="53" width="10.81640625" bestFit="1" customWidth="1"/>
    <col min="54" max="54" width="11.81640625" bestFit="1" customWidth="1"/>
    <col min="55" max="55" width="10.81640625" bestFit="1" customWidth="1"/>
    <col min="56" max="56" width="11.81640625" bestFit="1" customWidth="1"/>
    <col min="57" max="57" width="10.81640625" bestFit="1" customWidth="1"/>
    <col min="58" max="59" width="11.81640625" bestFit="1" customWidth="1"/>
    <col min="60" max="61" width="10.81640625" bestFit="1" customWidth="1"/>
    <col min="62" max="69" width="11.81640625" bestFit="1" customWidth="1"/>
    <col min="70" max="70" width="4" bestFit="1" customWidth="1"/>
  </cols>
  <sheetData>
    <row r="1" spans="1:70">
      <c r="A1" t="s">
        <v>205</v>
      </c>
      <c r="B1" t="s">
        <v>206</v>
      </c>
      <c r="C1" t="s">
        <v>207</v>
      </c>
      <c r="D1" t="s">
        <v>208</v>
      </c>
      <c r="E1" t="s">
        <v>225</v>
      </c>
      <c r="G1" s="109" t="s">
        <v>205</v>
      </c>
      <c r="H1" s="109" t="s">
        <v>206</v>
      </c>
      <c r="I1" s="109" t="s">
        <v>207</v>
      </c>
      <c r="J1" s="109" t="s">
        <v>208</v>
      </c>
      <c r="K1" s="114" t="s">
        <v>225</v>
      </c>
      <c r="O1" s="110" t="s">
        <v>307</v>
      </c>
      <c r="AS1" t="s">
        <v>275</v>
      </c>
      <c r="AT1" t="s">
        <v>276</v>
      </c>
      <c r="AU1" t="s">
        <v>462</v>
      </c>
      <c r="AV1" t="s">
        <v>463</v>
      </c>
      <c r="AW1" t="s">
        <v>464</v>
      </c>
      <c r="AX1" t="s">
        <v>494</v>
      </c>
      <c r="AY1" t="s">
        <v>495</v>
      </c>
      <c r="AZ1" t="s">
        <v>496</v>
      </c>
      <c r="BA1" t="s">
        <v>497</v>
      </c>
      <c r="BB1" t="s">
        <v>498</v>
      </c>
      <c r="BC1" t="s">
        <v>499</v>
      </c>
      <c r="BD1" t="s">
        <v>500</v>
      </c>
      <c r="BE1" t="s">
        <v>501</v>
      </c>
      <c r="BF1" t="s">
        <v>502</v>
      </c>
      <c r="BG1" t="s">
        <v>503</v>
      </c>
      <c r="BH1" t="s">
        <v>504</v>
      </c>
      <c r="BI1" t="s">
        <v>505</v>
      </c>
      <c r="BJ1" t="s">
        <v>506</v>
      </c>
      <c r="BK1" t="s">
        <v>507</v>
      </c>
      <c r="BL1" t="s">
        <v>508</v>
      </c>
      <c r="BM1" t="s">
        <v>509</v>
      </c>
      <c r="BN1" t="s">
        <v>510</v>
      </c>
      <c r="BO1" t="s">
        <v>511</v>
      </c>
      <c r="BP1" t="s">
        <v>512</v>
      </c>
      <c r="BQ1" t="s">
        <v>513</v>
      </c>
      <c r="BR1" t="s">
        <v>514</v>
      </c>
    </row>
    <row r="2" spans="1:70">
      <c r="A2">
        <v>2024</v>
      </c>
      <c r="B2">
        <v>3</v>
      </c>
      <c r="C2">
        <v>16</v>
      </c>
      <c r="D2" t="s">
        <v>574</v>
      </c>
      <c r="E2">
        <v>0</v>
      </c>
      <c r="G2">
        <v>2023</v>
      </c>
      <c r="H2">
        <v>9</v>
      </c>
      <c r="I2">
        <v>16</v>
      </c>
      <c r="J2" t="s">
        <v>253</v>
      </c>
      <c r="K2" s="111">
        <v>0</v>
      </c>
      <c r="O2" s="89" t="s">
        <v>308</v>
      </c>
      <c r="AS2">
        <v>2019</v>
      </c>
      <c r="AT2">
        <v>6</v>
      </c>
      <c r="AU2">
        <v>120519.630660774</v>
      </c>
      <c r="AV2">
        <v>114392.52682712099</v>
      </c>
      <c r="AW2">
        <v>6127.103833653</v>
      </c>
      <c r="AX2">
        <v>4079.1775506270001</v>
      </c>
      <c r="AY2">
        <v>2499.6475794090002</v>
      </c>
      <c r="AZ2">
        <v>7860.79513434</v>
      </c>
      <c r="BA2">
        <v>6853.9360898860004</v>
      </c>
      <c r="BB2">
        <v>43.049123242999997</v>
      </c>
      <c r="BC2">
        <v>12868.013102450999</v>
      </c>
      <c r="BD2">
        <v>7905.2408470319997</v>
      </c>
      <c r="BE2">
        <v>1658.393820045</v>
      </c>
      <c r="BF2">
        <v>1761.7543869420001</v>
      </c>
      <c r="BG2">
        <v>171.18598026800001</v>
      </c>
      <c r="BH2">
        <v>6552.8108699650002</v>
      </c>
      <c r="BI2">
        <v>50070.463501553</v>
      </c>
      <c r="BJ2">
        <v>1136.668426856</v>
      </c>
      <c r="BK2">
        <v>121.93054576599999</v>
      </c>
      <c r="BL2">
        <v>0.75029945300000001</v>
      </c>
      <c r="BM2">
        <v>881.20168887399996</v>
      </c>
      <c r="BN2">
        <v>448.12731986300003</v>
      </c>
      <c r="BO2">
        <v>19.518967428</v>
      </c>
      <c r="BP2">
        <v>624.95636739400004</v>
      </c>
      <c r="BQ2">
        <v>13821.923894179001</v>
      </c>
      <c r="BR2">
        <v>0</v>
      </c>
    </row>
    <row r="3" spans="1:70">
      <c r="A3">
        <v>2024</v>
      </c>
      <c r="B3">
        <v>3</v>
      </c>
      <c r="C3">
        <v>17</v>
      </c>
      <c r="D3" t="s">
        <v>242</v>
      </c>
      <c r="E3">
        <v>204813.26574581099</v>
      </c>
      <c r="G3">
        <v>2023</v>
      </c>
      <c r="H3">
        <v>9</v>
      </c>
      <c r="I3">
        <v>17</v>
      </c>
      <c r="J3" t="s">
        <v>242</v>
      </c>
      <c r="K3" s="111">
        <v>190922.943077023</v>
      </c>
      <c r="L3" s="128">
        <f>SUM(K5:K27)</f>
        <v>190922.943077023</v>
      </c>
      <c r="M3" s="128">
        <f>K3-L3</f>
        <v>0</v>
      </c>
      <c r="O3" s="89" t="s">
        <v>309</v>
      </c>
    </row>
    <row r="4" spans="1:70">
      <c r="A4">
        <v>2024</v>
      </c>
      <c r="B4">
        <v>3</v>
      </c>
      <c r="C4">
        <v>18</v>
      </c>
      <c r="D4" t="s">
        <v>234</v>
      </c>
      <c r="E4">
        <v>0</v>
      </c>
      <c r="G4">
        <v>2023</v>
      </c>
      <c r="H4">
        <v>9</v>
      </c>
      <c r="I4">
        <v>18</v>
      </c>
      <c r="J4" t="s">
        <v>234</v>
      </c>
      <c r="K4" s="111">
        <v>0</v>
      </c>
      <c r="O4" s="89" t="s">
        <v>310</v>
      </c>
    </row>
    <row r="5" spans="1:70">
      <c r="A5">
        <v>2024</v>
      </c>
      <c r="B5">
        <v>3</v>
      </c>
      <c r="C5">
        <v>19</v>
      </c>
      <c r="D5" t="s">
        <v>229</v>
      </c>
      <c r="E5">
        <v>4349.1872159280001</v>
      </c>
      <c r="G5">
        <v>2023</v>
      </c>
      <c r="H5">
        <v>9</v>
      </c>
      <c r="I5">
        <v>19</v>
      </c>
      <c r="J5" t="s">
        <v>229</v>
      </c>
      <c r="K5" s="111">
        <v>4103.3210468710004</v>
      </c>
      <c r="L5" s="128"/>
      <c r="O5" s="89" t="s">
        <v>311</v>
      </c>
      <c r="AS5" t="s">
        <v>275</v>
      </c>
      <c r="AT5">
        <v>2019</v>
      </c>
    </row>
    <row r="6" spans="1:70">
      <c r="A6">
        <v>2024</v>
      </c>
      <c r="B6">
        <v>3</v>
      </c>
      <c r="C6">
        <v>20</v>
      </c>
      <c r="D6" t="s">
        <v>226</v>
      </c>
      <c r="E6">
        <v>3640.5929869390002</v>
      </c>
      <c r="G6">
        <v>2023</v>
      </c>
      <c r="H6">
        <v>9</v>
      </c>
      <c r="I6">
        <v>20</v>
      </c>
      <c r="J6" t="s">
        <v>226</v>
      </c>
      <c r="K6" s="146">
        <v>3126.050570722</v>
      </c>
      <c r="L6" s="133"/>
      <c r="O6" s="89" t="s">
        <v>312</v>
      </c>
      <c r="AS6" t="s">
        <v>276</v>
      </c>
      <c r="AT6">
        <v>6</v>
      </c>
    </row>
    <row r="7" spans="1:70">
      <c r="A7">
        <v>2024</v>
      </c>
      <c r="B7">
        <v>3</v>
      </c>
      <c r="C7">
        <v>21</v>
      </c>
      <c r="D7" t="s">
        <v>243</v>
      </c>
      <c r="E7">
        <v>13596.68217629</v>
      </c>
      <c r="G7">
        <v>2023</v>
      </c>
      <c r="H7">
        <v>9</v>
      </c>
      <c r="I7">
        <v>21</v>
      </c>
      <c r="J7" t="s">
        <v>243</v>
      </c>
      <c r="K7" s="111">
        <v>14495.513245096001</v>
      </c>
      <c r="L7" s="128"/>
      <c r="O7" s="89" t="s">
        <v>313</v>
      </c>
      <c r="AS7" t="s">
        <v>462</v>
      </c>
      <c r="AT7">
        <v>120519.630660774</v>
      </c>
    </row>
    <row r="8" spans="1:70">
      <c r="A8">
        <v>2024</v>
      </c>
      <c r="B8">
        <v>3</v>
      </c>
      <c r="C8">
        <v>22</v>
      </c>
      <c r="D8" t="s">
        <v>244</v>
      </c>
      <c r="E8">
        <v>5748.0245149969996</v>
      </c>
      <c r="G8">
        <v>2023</v>
      </c>
      <c r="H8">
        <v>9</v>
      </c>
      <c r="I8">
        <v>22</v>
      </c>
      <c r="J8" t="s">
        <v>244</v>
      </c>
      <c r="K8" s="111">
        <v>3664.9284921809999</v>
      </c>
      <c r="O8" s="89" t="s">
        <v>314</v>
      </c>
      <c r="AS8" t="s">
        <v>463</v>
      </c>
      <c r="AT8">
        <v>114392.52682712099</v>
      </c>
    </row>
    <row r="9" spans="1:70">
      <c r="A9">
        <v>2024</v>
      </c>
      <c r="B9">
        <v>3</v>
      </c>
      <c r="C9">
        <v>23</v>
      </c>
      <c r="D9" t="s">
        <v>577</v>
      </c>
      <c r="E9">
        <v>42.171797968</v>
      </c>
      <c r="G9">
        <v>2023</v>
      </c>
      <c r="H9">
        <v>9</v>
      </c>
      <c r="I9">
        <v>23</v>
      </c>
      <c r="J9" t="s">
        <v>245</v>
      </c>
      <c r="K9" s="111">
        <v>34.642153866999998</v>
      </c>
      <c r="O9" s="89" t="s">
        <v>315</v>
      </c>
      <c r="AS9" t="s">
        <v>464</v>
      </c>
      <c r="AT9">
        <v>6127.103833653</v>
      </c>
    </row>
    <row r="10" spans="1:70">
      <c r="A10">
        <v>2024</v>
      </c>
      <c r="B10">
        <v>3</v>
      </c>
      <c r="C10">
        <v>24</v>
      </c>
      <c r="D10" t="s">
        <v>251</v>
      </c>
      <c r="E10">
        <v>14663.991300449999</v>
      </c>
      <c r="G10">
        <v>2023</v>
      </c>
      <c r="H10">
        <v>9</v>
      </c>
      <c r="I10">
        <v>24</v>
      </c>
      <c r="J10" t="s">
        <v>251</v>
      </c>
      <c r="K10" s="111">
        <v>14607.661213206</v>
      </c>
      <c r="O10" s="89" t="s">
        <v>316</v>
      </c>
      <c r="AS10" t="s">
        <v>494</v>
      </c>
      <c r="AT10" s="111">
        <v>4079.1775506270001</v>
      </c>
    </row>
    <row r="11" spans="1:70">
      <c r="A11">
        <v>2024</v>
      </c>
      <c r="B11">
        <v>3</v>
      </c>
      <c r="C11">
        <v>25</v>
      </c>
      <c r="D11" t="s">
        <v>235</v>
      </c>
      <c r="E11">
        <v>19180.673755209002</v>
      </c>
      <c r="G11">
        <v>2023</v>
      </c>
      <c r="H11">
        <v>9</v>
      </c>
      <c r="I11">
        <v>25</v>
      </c>
      <c r="J11" t="s">
        <v>235</v>
      </c>
      <c r="K11" s="111">
        <v>17757.047137452999</v>
      </c>
      <c r="L11" s="128">
        <f>K11+M3</f>
        <v>17757.047137452999</v>
      </c>
      <c r="O11" s="89" t="s">
        <v>315</v>
      </c>
      <c r="AS11" t="s">
        <v>495</v>
      </c>
      <c r="AT11" s="111">
        <v>2499.6475794090002</v>
      </c>
    </row>
    <row r="12" spans="1:70">
      <c r="A12">
        <v>2024</v>
      </c>
      <c r="B12">
        <v>3</v>
      </c>
      <c r="C12">
        <v>26</v>
      </c>
      <c r="D12" t="s">
        <v>248</v>
      </c>
      <c r="E12">
        <v>3890.5220355749998</v>
      </c>
      <c r="G12">
        <v>2023</v>
      </c>
      <c r="H12">
        <v>9</v>
      </c>
      <c r="I12">
        <v>26</v>
      </c>
      <c r="J12" t="s">
        <v>248</v>
      </c>
      <c r="K12" s="111">
        <v>3393.8355016599999</v>
      </c>
      <c r="O12" s="89" t="s">
        <v>317</v>
      </c>
      <c r="AS12" t="s">
        <v>496</v>
      </c>
      <c r="AT12" s="111">
        <v>7860.79513434</v>
      </c>
    </row>
    <row r="13" spans="1:70">
      <c r="A13">
        <v>2024</v>
      </c>
      <c r="B13">
        <v>3</v>
      </c>
      <c r="C13">
        <v>27</v>
      </c>
      <c r="D13" t="s">
        <v>227</v>
      </c>
      <c r="E13">
        <v>1562.149596733</v>
      </c>
      <c r="G13">
        <v>2023</v>
      </c>
      <c r="H13">
        <v>9</v>
      </c>
      <c r="I13">
        <v>27</v>
      </c>
      <c r="J13" t="s">
        <v>227</v>
      </c>
      <c r="K13" s="111">
        <v>1508.5734190349999</v>
      </c>
      <c r="O13" s="89" t="s">
        <v>315</v>
      </c>
      <c r="AS13" t="s">
        <v>497</v>
      </c>
      <c r="AT13" s="111">
        <v>6853.9360898860004</v>
      </c>
    </row>
    <row r="14" spans="1:70">
      <c r="A14">
        <v>2024</v>
      </c>
      <c r="B14">
        <v>3</v>
      </c>
      <c r="C14">
        <v>28</v>
      </c>
      <c r="D14" t="s">
        <v>238</v>
      </c>
      <c r="E14">
        <v>8248.3804549510005</v>
      </c>
      <c r="G14">
        <v>2023</v>
      </c>
      <c r="H14">
        <v>9</v>
      </c>
      <c r="I14">
        <v>28</v>
      </c>
      <c r="J14" t="s">
        <v>238</v>
      </c>
      <c r="K14" s="111">
        <v>6253.5384594999996</v>
      </c>
      <c r="O14" s="89" t="s">
        <v>318</v>
      </c>
      <c r="AS14" t="s">
        <v>498</v>
      </c>
      <c r="AT14" s="111">
        <v>43.049123242999997</v>
      </c>
    </row>
    <row r="15" spans="1:70">
      <c r="A15">
        <v>2024</v>
      </c>
      <c r="B15">
        <v>3</v>
      </c>
      <c r="C15">
        <v>29</v>
      </c>
      <c r="D15" t="s">
        <v>230</v>
      </c>
      <c r="E15">
        <v>7628.8361204880002</v>
      </c>
      <c r="G15">
        <v>2023</v>
      </c>
      <c r="H15">
        <v>9</v>
      </c>
      <c r="I15">
        <v>29</v>
      </c>
      <c r="J15" t="s">
        <v>230</v>
      </c>
      <c r="K15" s="111">
        <v>9578.0176740879997</v>
      </c>
      <c r="O15" s="89" t="s">
        <v>319</v>
      </c>
      <c r="AS15" t="s">
        <v>499</v>
      </c>
      <c r="AT15" s="111">
        <v>12868.013102450999</v>
      </c>
    </row>
    <row r="16" spans="1:70">
      <c r="A16">
        <v>2024</v>
      </c>
      <c r="B16">
        <v>3</v>
      </c>
      <c r="C16">
        <v>30</v>
      </c>
      <c r="D16" t="s">
        <v>246</v>
      </c>
      <c r="E16">
        <v>93660.288390165006</v>
      </c>
      <c r="G16">
        <v>2023</v>
      </c>
      <c r="H16">
        <v>9</v>
      </c>
      <c r="I16">
        <v>30</v>
      </c>
      <c r="J16" t="s">
        <v>246</v>
      </c>
      <c r="K16" s="111">
        <v>85838.778565945002</v>
      </c>
      <c r="O16" s="89" t="s">
        <v>547</v>
      </c>
      <c r="AS16" t="s">
        <v>500</v>
      </c>
      <c r="AT16" s="111">
        <v>7905.2408470319997</v>
      </c>
    </row>
    <row r="17" spans="1:46">
      <c r="A17">
        <v>2024</v>
      </c>
      <c r="B17">
        <v>3</v>
      </c>
      <c r="C17">
        <v>31</v>
      </c>
      <c r="D17" t="s">
        <v>231</v>
      </c>
      <c r="E17">
        <v>1087.0912374500001</v>
      </c>
      <c r="G17">
        <v>2023</v>
      </c>
      <c r="H17">
        <v>9</v>
      </c>
      <c r="I17">
        <v>31</v>
      </c>
      <c r="J17" t="s">
        <v>231</v>
      </c>
      <c r="K17" s="111">
        <v>1006.521411899</v>
      </c>
      <c r="O17" s="89" t="s">
        <v>320</v>
      </c>
      <c r="AS17" t="s">
        <v>501</v>
      </c>
      <c r="AT17" s="111">
        <v>1658.393820045</v>
      </c>
    </row>
    <row r="18" spans="1:46">
      <c r="A18">
        <v>2024</v>
      </c>
      <c r="B18">
        <v>3</v>
      </c>
      <c r="C18">
        <v>32</v>
      </c>
      <c r="D18" t="s">
        <v>232</v>
      </c>
      <c r="E18">
        <v>135.17450151700001</v>
      </c>
      <c r="G18">
        <v>2023</v>
      </c>
      <c r="H18">
        <v>9</v>
      </c>
      <c r="I18">
        <v>32</v>
      </c>
      <c r="J18" t="s">
        <v>232</v>
      </c>
      <c r="K18" s="111">
        <v>132.315540833</v>
      </c>
      <c r="O18" s="89" t="s">
        <v>321</v>
      </c>
      <c r="AS18" t="s">
        <v>502</v>
      </c>
      <c r="AT18" s="111">
        <v>1761.7543869420001</v>
      </c>
    </row>
    <row r="19" spans="1:46">
      <c r="A19">
        <v>2024</v>
      </c>
      <c r="B19">
        <v>3</v>
      </c>
      <c r="C19">
        <v>33</v>
      </c>
      <c r="D19" t="s">
        <v>236</v>
      </c>
      <c r="E19">
        <v>14.96196016</v>
      </c>
      <c r="G19">
        <v>2023</v>
      </c>
      <c r="H19">
        <v>9</v>
      </c>
      <c r="I19">
        <v>33</v>
      </c>
      <c r="J19" t="s">
        <v>236</v>
      </c>
      <c r="K19" s="111">
        <v>46.904704525</v>
      </c>
      <c r="O19" s="89" t="s">
        <v>306</v>
      </c>
      <c r="AS19" t="s">
        <v>503</v>
      </c>
      <c r="AT19" s="111">
        <v>171.18598026800001</v>
      </c>
    </row>
    <row r="20" spans="1:46">
      <c r="A20">
        <v>2024</v>
      </c>
      <c r="B20">
        <v>3</v>
      </c>
      <c r="C20">
        <v>34</v>
      </c>
      <c r="D20" t="s">
        <v>239</v>
      </c>
      <c r="E20">
        <v>1073.5630432519999</v>
      </c>
      <c r="G20">
        <v>2023</v>
      </c>
      <c r="H20">
        <v>9</v>
      </c>
      <c r="I20">
        <v>34</v>
      </c>
      <c r="J20" t="s">
        <v>239</v>
      </c>
      <c r="K20" s="111">
        <v>1058.2677858760001</v>
      </c>
      <c r="O20" s="89"/>
      <c r="AS20" t="s">
        <v>504</v>
      </c>
      <c r="AT20" s="111">
        <v>6552.8108699650002</v>
      </c>
    </row>
    <row r="21" spans="1:46">
      <c r="A21">
        <v>2024</v>
      </c>
      <c r="B21">
        <v>3</v>
      </c>
      <c r="C21">
        <v>35</v>
      </c>
      <c r="D21" t="s">
        <v>228</v>
      </c>
      <c r="E21">
        <v>844.94714235799995</v>
      </c>
      <c r="G21">
        <v>2023</v>
      </c>
      <c r="H21">
        <v>9</v>
      </c>
      <c r="I21">
        <v>35</v>
      </c>
      <c r="J21" t="s">
        <v>228</v>
      </c>
      <c r="K21" s="111">
        <v>915.31045487200004</v>
      </c>
      <c r="O21" s="89" t="s">
        <v>322</v>
      </c>
      <c r="AS21" t="s">
        <v>505</v>
      </c>
      <c r="AT21" s="111">
        <v>50070.463501553</v>
      </c>
    </row>
    <row r="22" spans="1:46">
      <c r="A22">
        <v>2024</v>
      </c>
      <c r="B22">
        <v>3</v>
      </c>
      <c r="C22">
        <v>36</v>
      </c>
      <c r="D22" t="s">
        <v>233</v>
      </c>
      <c r="E22">
        <v>17.894790415999999</v>
      </c>
      <c r="G22">
        <v>2023</v>
      </c>
      <c r="H22">
        <v>9</v>
      </c>
      <c r="I22">
        <v>36</v>
      </c>
      <c r="J22" t="s">
        <v>233</v>
      </c>
      <c r="K22" s="111">
        <v>12.792405066000001</v>
      </c>
      <c r="L22" s="128"/>
      <c r="O22" s="89"/>
      <c r="AS22" t="s">
        <v>506</v>
      </c>
      <c r="AT22" s="111">
        <v>1136.668426856</v>
      </c>
    </row>
    <row r="23" spans="1:46">
      <c r="A23">
        <v>2024</v>
      </c>
      <c r="B23">
        <v>3</v>
      </c>
      <c r="C23">
        <v>37</v>
      </c>
      <c r="D23" t="s">
        <v>240</v>
      </c>
      <c r="E23">
        <v>3353.0839652509999</v>
      </c>
      <c r="G23">
        <v>2023</v>
      </c>
      <c r="H23">
        <v>9</v>
      </c>
      <c r="I23">
        <v>37</v>
      </c>
      <c r="J23" t="s">
        <v>240</v>
      </c>
      <c r="K23" s="111">
        <v>2951.1025397909998</v>
      </c>
      <c r="O23" s="89" t="s">
        <v>323</v>
      </c>
      <c r="AS23" t="s">
        <v>507</v>
      </c>
      <c r="AT23" s="111">
        <v>121.93054576599999</v>
      </c>
    </row>
    <row r="24" spans="1:46">
      <c r="A24">
        <v>2024</v>
      </c>
      <c r="B24">
        <v>3</v>
      </c>
      <c r="C24">
        <v>38</v>
      </c>
      <c r="D24" t="s">
        <v>241</v>
      </c>
      <c r="E24">
        <v>0</v>
      </c>
      <c r="G24">
        <v>2023</v>
      </c>
      <c r="H24">
        <v>9</v>
      </c>
      <c r="I24">
        <v>38</v>
      </c>
      <c r="J24" t="s">
        <v>241</v>
      </c>
      <c r="K24" s="111">
        <v>0</v>
      </c>
      <c r="O24" s="89" t="s">
        <v>324</v>
      </c>
      <c r="AS24" t="s">
        <v>508</v>
      </c>
      <c r="AT24" s="111">
        <v>0.75029945300000001</v>
      </c>
    </row>
    <row r="25" spans="1:46">
      <c r="A25">
        <v>2024</v>
      </c>
      <c r="B25">
        <v>3</v>
      </c>
      <c r="C25">
        <v>39</v>
      </c>
      <c r="D25" t="s">
        <v>249</v>
      </c>
      <c r="E25">
        <v>22047.401136077999</v>
      </c>
      <c r="G25">
        <v>2023</v>
      </c>
      <c r="H25">
        <v>9</v>
      </c>
      <c r="I25">
        <v>39</v>
      </c>
      <c r="J25" t="s">
        <v>249</v>
      </c>
      <c r="K25" s="111">
        <v>20406.289703606999</v>
      </c>
      <c r="O25" s="89" t="s">
        <v>310</v>
      </c>
      <c r="AS25" t="s">
        <v>509</v>
      </c>
      <c r="AT25" s="111">
        <v>881.20168887399996</v>
      </c>
    </row>
    <row r="26" spans="1:46">
      <c r="A26">
        <v>2024</v>
      </c>
      <c r="B26">
        <v>3</v>
      </c>
      <c r="C26">
        <v>40</v>
      </c>
      <c r="D26" t="s">
        <v>575</v>
      </c>
      <c r="E26">
        <v>0.430011382</v>
      </c>
      <c r="G26">
        <v>2023</v>
      </c>
      <c r="H26">
        <v>9</v>
      </c>
      <c r="I26">
        <v>40</v>
      </c>
      <c r="J26" t="s">
        <v>250</v>
      </c>
      <c r="K26" s="111">
        <v>0.47250318200000002</v>
      </c>
      <c r="O26" s="89" t="s">
        <v>311</v>
      </c>
      <c r="AS26" t="s">
        <v>510</v>
      </c>
      <c r="AT26" s="111">
        <v>448.12731986300003</v>
      </c>
    </row>
    <row r="27" spans="1:46">
      <c r="A27">
        <v>2024</v>
      </c>
      <c r="B27">
        <v>3</v>
      </c>
      <c r="C27">
        <v>41</v>
      </c>
      <c r="D27" t="s">
        <v>252</v>
      </c>
      <c r="E27">
        <v>27.217612253999999</v>
      </c>
      <c r="G27">
        <v>2023</v>
      </c>
      <c r="H27">
        <v>9</v>
      </c>
      <c r="I27">
        <v>41</v>
      </c>
      <c r="J27" t="s">
        <v>252</v>
      </c>
      <c r="K27" s="111">
        <v>31.058547747999999</v>
      </c>
      <c r="O27" s="89" t="s">
        <v>312</v>
      </c>
      <c r="AS27" t="s">
        <v>511</v>
      </c>
      <c r="AT27" s="111">
        <v>19.518967428</v>
      </c>
    </row>
    <row r="28" spans="1:46">
      <c r="A28">
        <v>2024</v>
      </c>
      <c r="B28">
        <v>3</v>
      </c>
      <c r="C28">
        <v>42</v>
      </c>
      <c r="D28" t="s">
        <v>576</v>
      </c>
      <c r="E28">
        <v>0</v>
      </c>
      <c r="G28">
        <v>2023</v>
      </c>
      <c r="H28">
        <v>9</v>
      </c>
      <c r="I28">
        <v>42</v>
      </c>
      <c r="J28" t="s">
        <v>237</v>
      </c>
      <c r="K28" s="111">
        <v>0</v>
      </c>
      <c r="O28" s="89" t="s">
        <v>313</v>
      </c>
      <c r="AS28" t="s">
        <v>512</v>
      </c>
      <c r="AT28" s="111">
        <v>624.95636739400004</v>
      </c>
    </row>
    <row r="29" spans="1:46">
      <c r="A29">
        <v>2024</v>
      </c>
      <c r="B29">
        <v>3</v>
      </c>
      <c r="C29">
        <v>43</v>
      </c>
      <c r="D29" t="s">
        <v>247</v>
      </c>
      <c r="E29">
        <v>4207.5544800970001</v>
      </c>
      <c r="G29">
        <v>2023</v>
      </c>
      <c r="H29">
        <v>9</v>
      </c>
      <c r="I29">
        <v>43</v>
      </c>
      <c r="J29" t="s">
        <v>247</v>
      </c>
      <c r="K29" s="111">
        <v>3875.3866996380002</v>
      </c>
      <c r="L29" s="128">
        <f>SUM(K31:K52)</f>
        <v>3875.3866996379993</v>
      </c>
      <c r="M29" s="128">
        <f>K29-L29</f>
        <v>0</v>
      </c>
      <c r="O29" s="89" t="s">
        <v>314</v>
      </c>
      <c r="AS29" t="s">
        <v>513</v>
      </c>
      <c r="AT29" s="111">
        <v>13821.923894179001</v>
      </c>
    </row>
    <row r="30" spans="1:46">
      <c r="A30">
        <v>2024</v>
      </c>
      <c r="B30">
        <v>3</v>
      </c>
      <c r="C30">
        <v>44</v>
      </c>
      <c r="D30" t="s">
        <v>254</v>
      </c>
      <c r="E30">
        <v>0</v>
      </c>
      <c r="G30">
        <v>2023</v>
      </c>
      <c r="H30">
        <v>9</v>
      </c>
      <c r="I30">
        <v>44</v>
      </c>
      <c r="J30" t="s">
        <v>254</v>
      </c>
      <c r="K30" s="111">
        <v>0</v>
      </c>
      <c r="O30" s="89" t="s">
        <v>315</v>
      </c>
      <c r="AS30" t="s">
        <v>514</v>
      </c>
      <c r="AT30" s="111">
        <v>0</v>
      </c>
    </row>
    <row r="31" spans="1:46">
      <c r="A31">
        <v>2024</v>
      </c>
      <c r="B31">
        <v>3</v>
      </c>
      <c r="C31">
        <v>45</v>
      </c>
      <c r="D31" t="s">
        <v>229</v>
      </c>
      <c r="E31">
        <v>43.212574410999999</v>
      </c>
      <c r="G31">
        <v>2023</v>
      </c>
      <c r="H31">
        <v>9</v>
      </c>
      <c r="I31">
        <v>45</v>
      </c>
      <c r="J31" t="s">
        <v>229</v>
      </c>
      <c r="K31" s="111">
        <v>36.966949905</v>
      </c>
      <c r="O31" s="89" t="s">
        <v>316</v>
      </c>
    </row>
    <row r="32" spans="1:46">
      <c r="A32">
        <v>2024</v>
      </c>
      <c r="B32">
        <v>3</v>
      </c>
      <c r="C32">
        <v>46</v>
      </c>
      <c r="D32" t="s">
        <v>226</v>
      </c>
      <c r="E32">
        <v>3.745254471</v>
      </c>
      <c r="G32">
        <v>2023</v>
      </c>
      <c r="H32">
        <v>9</v>
      </c>
      <c r="I32">
        <v>46</v>
      </c>
      <c r="J32" t="s">
        <v>226</v>
      </c>
      <c r="K32" s="111">
        <v>2.9398136730000002</v>
      </c>
      <c r="O32" s="89" t="s">
        <v>315</v>
      </c>
    </row>
    <row r="33" spans="1:15">
      <c r="A33">
        <v>2024</v>
      </c>
      <c r="B33">
        <v>3</v>
      </c>
      <c r="C33">
        <v>47</v>
      </c>
      <c r="D33" t="s">
        <v>243</v>
      </c>
      <c r="E33">
        <v>120.762899703</v>
      </c>
      <c r="G33">
        <v>2023</v>
      </c>
      <c r="H33">
        <v>9</v>
      </c>
      <c r="I33">
        <v>47</v>
      </c>
      <c r="J33" t="s">
        <v>243</v>
      </c>
      <c r="K33" s="111">
        <v>111.786701361</v>
      </c>
      <c r="O33" s="89" t="s">
        <v>317</v>
      </c>
    </row>
    <row r="34" spans="1:15">
      <c r="A34">
        <v>2024</v>
      </c>
      <c r="B34">
        <v>3</v>
      </c>
      <c r="C34">
        <v>48</v>
      </c>
      <c r="D34" t="s">
        <v>244</v>
      </c>
      <c r="E34">
        <v>2.7395597079999998</v>
      </c>
      <c r="G34">
        <v>2023</v>
      </c>
      <c r="H34">
        <v>9</v>
      </c>
      <c r="I34">
        <v>48</v>
      </c>
      <c r="J34" t="s">
        <v>244</v>
      </c>
      <c r="K34" s="111">
        <v>2.5140290709999999</v>
      </c>
      <c r="O34" s="89" t="s">
        <v>315</v>
      </c>
    </row>
    <row r="35" spans="1:15">
      <c r="A35">
        <v>2024</v>
      </c>
      <c r="B35">
        <v>3</v>
      </c>
      <c r="C35">
        <v>49</v>
      </c>
      <c r="D35" t="s">
        <v>577</v>
      </c>
      <c r="E35">
        <v>0.81167813099999997</v>
      </c>
      <c r="G35">
        <v>2023</v>
      </c>
      <c r="H35">
        <v>9</v>
      </c>
      <c r="I35">
        <v>49</v>
      </c>
      <c r="J35" t="s">
        <v>245</v>
      </c>
      <c r="K35" s="111">
        <v>0.40430781599999999</v>
      </c>
      <c r="O35" s="89" t="s">
        <v>318</v>
      </c>
    </row>
    <row r="36" spans="1:15">
      <c r="A36">
        <v>2024</v>
      </c>
      <c r="B36">
        <v>3</v>
      </c>
      <c r="C36">
        <v>50</v>
      </c>
      <c r="D36" t="s">
        <v>251</v>
      </c>
      <c r="E36">
        <v>732.83946262300003</v>
      </c>
      <c r="G36">
        <v>2023</v>
      </c>
      <c r="H36">
        <v>9</v>
      </c>
      <c r="I36">
        <v>50</v>
      </c>
      <c r="J36" t="s">
        <v>251</v>
      </c>
      <c r="K36" s="111">
        <v>834.80928330200004</v>
      </c>
      <c r="O36" s="89" t="s">
        <v>319</v>
      </c>
    </row>
    <row r="37" spans="1:15">
      <c r="A37">
        <v>2024</v>
      </c>
      <c r="B37">
        <v>3</v>
      </c>
      <c r="C37">
        <v>51</v>
      </c>
      <c r="D37" t="s">
        <v>235</v>
      </c>
      <c r="E37">
        <v>524.95456421899996</v>
      </c>
      <c r="G37">
        <v>2023</v>
      </c>
      <c r="H37">
        <v>9</v>
      </c>
      <c r="I37">
        <v>51</v>
      </c>
      <c r="J37" t="s">
        <v>235</v>
      </c>
      <c r="K37" s="111">
        <v>419.462098422</v>
      </c>
      <c r="L37" s="128">
        <f>K37+M29</f>
        <v>419.462098422</v>
      </c>
      <c r="O37" s="89" t="s">
        <v>548</v>
      </c>
    </row>
    <row r="38" spans="1:15">
      <c r="A38">
        <v>2024</v>
      </c>
      <c r="B38">
        <v>3</v>
      </c>
      <c r="C38">
        <v>52</v>
      </c>
      <c r="D38" t="s">
        <v>248</v>
      </c>
      <c r="E38">
        <v>13.015021375</v>
      </c>
      <c r="G38">
        <v>2023</v>
      </c>
      <c r="H38">
        <v>9</v>
      </c>
      <c r="I38">
        <v>52</v>
      </c>
      <c r="J38" t="s">
        <v>248</v>
      </c>
      <c r="K38" s="111">
        <v>18.604133872999999</v>
      </c>
      <c r="O38" s="89" t="s">
        <v>321</v>
      </c>
    </row>
    <row r="39" spans="1:15">
      <c r="A39">
        <v>2024</v>
      </c>
      <c r="B39">
        <v>3</v>
      </c>
      <c r="C39">
        <v>53</v>
      </c>
      <c r="D39" t="s">
        <v>227</v>
      </c>
      <c r="E39">
        <v>61.653374175000003</v>
      </c>
      <c r="G39">
        <v>2023</v>
      </c>
      <c r="H39">
        <v>9</v>
      </c>
      <c r="I39">
        <v>53</v>
      </c>
      <c r="J39" t="s">
        <v>227</v>
      </c>
      <c r="K39" s="111">
        <v>23.002304778999999</v>
      </c>
      <c r="O39" s="89" t="s">
        <v>325</v>
      </c>
    </row>
    <row r="40" spans="1:15">
      <c r="A40">
        <v>2024</v>
      </c>
      <c r="B40">
        <v>3</v>
      </c>
      <c r="C40">
        <v>54</v>
      </c>
      <c r="D40" t="s">
        <v>238</v>
      </c>
      <c r="E40">
        <v>8.7281534690000004</v>
      </c>
      <c r="G40">
        <v>2023</v>
      </c>
      <c r="H40">
        <v>9</v>
      </c>
      <c r="I40">
        <v>54</v>
      </c>
      <c r="J40" t="s">
        <v>238</v>
      </c>
      <c r="K40" s="111">
        <v>5.6727608219999999</v>
      </c>
      <c r="O40" s="89"/>
    </row>
    <row r="41" spans="1:15">
      <c r="A41">
        <v>2024</v>
      </c>
      <c r="B41">
        <v>3</v>
      </c>
      <c r="C41">
        <v>55</v>
      </c>
      <c r="D41" t="s">
        <v>230</v>
      </c>
      <c r="E41">
        <v>73.529682930000007</v>
      </c>
      <c r="G41">
        <v>2023</v>
      </c>
      <c r="H41">
        <v>9</v>
      </c>
      <c r="I41">
        <v>55</v>
      </c>
      <c r="J41" t="s">
        <v>230</v>
      </c>
      <c r="K41" s="111">
        <v>57.655682960999997</v>
      </c>
      <c r="O41" s="89" t="s">
        <v>322</v>
      </c>
    </row>
    <row r="42" spans="1:15">
      <c r="A42">
        <v>2024</v>
      </c>
      <c r="B42">
        <v>3</v>
      </c>
      <c r="C42">
        <v>56</v>
      </c>
      <c r="D42" t="s">
        <v>246</v>
      </c>
      <c r="E42">
        <v>2131.2953013770002</v>
      </c>
      <c r="G42">
        <v>2023</v>
      </c>
      <c r="H42">
        <v>9</v>
      </c>
      <c r="I42">
        <v>56</v>
      </c>
      <c r="J42" t="s">
        <v>246</v>
      </c>
      <c r="K42" s="111">
        <v>1927.7720360159999</v>
      </c>
      <c r="O42" s="89"/>
    </row>
    <row r="43" spans="1:15">
      <c r="A43">
        <v>2024</v>
      </c>
      <c r="B43">
        <v>3</v>
      </c>
      <c r="C43">
        <v>57</v>
      </c>
      <c r="D43" t="s">
        <v>231</v>
      </c>
      <c r="E43">
        <v>10.314226140000001</v>
      </c>
      <c r="G43">
        <v>2023</v>
      </c>
      <c r="H43">
        <v>9</v>
      </c>
      <c r="I43">
        <v>57</v>
      </c>
      <c r="J43" t="s">
        <v>231</v>
      </c>
      <c r="K43" s="111">
        <v>12.297157390000001</v>
      </c>
      <c r="O43" s="89" t="s">
        <v>326</v>
      </c>
    </row>
    <row r="44" spans="1:15">
      <c r="A44">
        <v>2024</v>
      </c>
      <c r="B44">
        <v>3</v>
      </c>
      <c r="C44">
        <v>58</v>
      </c>
      <c r="D44" t="s">
        <v>232</v>
      </c>
      <c r="E44">
        <v>5.7531521730000001</v>
      </c>
      <c r="G44">
        <v>2023</v>
      </c>
      <c r="H44">
        <v>9</v>
      </c>
      <c r="I44">
        <v>58</v>
      </c>
      <c r="J44" t="s">
        <v>232</v>
      </c>
      <c r="K44" s="111">
        <v>5.8608291340000003</v>
      </c>
      <c r="O44" s="89" t="s">
        <v>309</v>
      </c>
    </row>
    <row r="45" spans="1:15">
      <c r="A45">
        <v>2024</v>
      </c>
      <c r="B45">
        <v>3</v>
      </c>
      <c r="C45">
        <v>59</v>
      </c>
      <c r="D45" t="s">
        <v>236</v>
      </c>
      <c r="E45">
        <v>0</v>
      </c>
      <c r="G45">
        <v>2023</v>
      </c>
      <c r="H45">
        <v>9</v>
      </c>
      <c r="I45">
        <v>59</v>
      </c>
      <c r="J45" t="s">
        <v>236</v>
      </c>
      <c r="K45" s="111">
        <v>0</v>
      </c>
      <c r="O45" s="89" t="s">
        <v>310</v>
      </c>
    </row>
    <row r="46" spans="1:15">
      <c r="A46">
        <v>2024</v>
      </c>
      <c r="B46">
        <v>3</v>
      </c>
      <c r="C46">
        <v>60</v>
      </c>
      <c r="D46" t="s">
        <v>239</v>
      </c>
      <c r="E46">
        <v>36.446116785999997</v>
      </c>
      <c r="G46">
        <v>2023</v>
      </c>
      <c r="H46">
        <v>9</v>
      </c>
      <c r="I46">
        <v>60</v>
      </c>
      <c r="J46" t="s">
        <v>239</v>
      </c>
      <c r="K46" s="111">
        <v>29.504223326000002</v>
      </c>
      <c r="O46" s="89" t="s">
        <v>311</v>
      </c>
    </row>
    <row r="47" spans="1:15">
      <c r="A47">
        <v>2024</v>
      </c>
      <c r="B47">
        <v>3</v>
      </c>
      <c r="C47">
        <v>61</v>
      </c>
      <c r="D47" t="s">
        <v>228</v>
      </c>
      <c r="E47">
        <v>2.0503280230000001</v>
      </c>
      <c r="G47">
        <v>2023</v>
      </c>
      <c r="H47">
        <v>9</v>
      </c>
      <c r="I47">
        <v>61</v>
      </c>
      <c r="J47" t="s">
        <v>228</v>
      </c>
      <c r="K47" s="111">
        <v>9.5552674920000005</v>
      </c>
      <c r="O47" s="89" t="s">
        <v>312</v>
      </c>
    </row>
    <row r="48" spans="1:15">
      <c r="A48">
        <v>2024</v>
      </c>
      <c r="B48">
        <v>3</v>
      </c>
      <c r="C48">
        <v>62</v>
      </c>
      <c r="D48" t="s">
        <v>233</v>
      </c>
      <c r="E48">
        <v>0.51459046100000005</v>
      </c>
      <c r="G48">
        <v>2023</v>
      </c>
      <c r="H48">
        <v>9</v>
      </c>
      <c r="I48">
        <v>62</v>
      </c>
      <c r="J48" t="s">
        <v>233</v>
      </c>
      <c r="K48" s="111">
        <v>2.0919129519999999</v>
      </c>
      <c r="O48" s="89" t="s">
        <v>313</v>
      </c>
    </row>
    <row r="49" spans="1:15">
      <c r="A49">
        <v>2024</v>
      </c>
      <c r="B49">
        <v>3</v>
      </c>
      <c r="C49">
        <v>63</v>
      </c>
      <c r="D49" t="s">
        <v>240</v>
      </c>
      <c r="E49">
        <v>72.983747573000002</v>
      </c>
      <c r="G49">
        <v>2023</v>
      </c>
      <c r="H49">
        <v>9</v>
      </c>
      <c r="I49">
        <v>63</v>
      </c>
      <c r="J49" t="s">
        <v>240</v>
      </c>
      <c r="K49" s="111">
        <v>59.051867156999997</v>
      </c>
      <c r="O49" s="89" t="s">
        <v>314</v>
      </c>
    </row>
    <row r="50" spans="1:15">
      <c r="A50">
        <v>2024</v>
      </c>
      <c r="B50">
        <v>3</v>
      </c>
      <c r="C50">
        <v>64</v>
      </c>
      <c r="D50" t="s">
        <v>241</v>
      </c>
      <c r="E50">
        <v>0</v>
      </c>
      <c r="G50">
        <v>2023</v>
      </c>
      <c r="H50">
        <v>9</v>
      </c>
      <c r="I50">
        <v>64</v>
      </c>
      <c r="J50" t="s">
        <v>241</v>
      </c>
      <c r="K50" s="111">
        <v>0</v>
      </c>
      <c r="O50" s="89" t="s">
        <v>315</v>
      </c>
    </row>
    <row r="51" spans="1:15">
      <c r="A51">
        <v>2024</v>
      </c>
      <c r="B51">
        <v>3</v>
      </c>
      <c r="C51">
        <v>65</v>
      </c>
      <c r="D51" t="s">
        <v>249</v>
      </c>
      <c r="E51">
        <v>362.204792349</v>
      </c>
      <c r="G51">
        <v>2023</v>
      </c>
      <c r="H51">
        <v>9</v>
      </c>
      <c r="I51">
        <v>65</v>
      </c>
      <c r="J51" t="s">
        <v>249</v>
      </c>
      <c r="K51" s="111">
        <v>315.43534018600002</v>
      </c>
      <c r="O51" s="89" t="s">
        <v>316</v>
      </c>
    </row>
    <row r="52" spans="1:15">
      <c r="A52">
        <v>2024</v>
      </c>
      <c r="B52">
        <v>3</v>
      </c>
      <c r="C52">
        <v>66</v>
      </c>
      <c r="D52" t="s">
        <v>575</v>
      </c>
      <c r="E52">
        <v>0</v>
      </c>
      <c r="G52">
        <v>2023</v>
      </c>
      <c r="H52">
        <v>9</v>
      </c>
      <c r="I52">
        <v>66</v>
      </c>
      <c r="J52" t="s">
        <v>250</v>
      </c>
      <c r="K52" s="111">
        <v>0</v>
      </c>
      <c r="O52" s="89" t="s">
        <v>315</v>
      </c>
    </row>
    <row r="53" spans="1:15">
      <c r="O53" s="89" t="s">
        <v>317</v>
      </c>
    </row>
    <row r="54" spans="1:15">
      <c r="O54" s="89" t="s">
        <v>315</v>
      </c>
    </row>
    <row r="55" spans="1:15">
      <c r="O55" s="89" t="s">
        <v>318</v>
      </c>
    </row>
    <row r="56" spans="1:15">
      <c r="O56" s="89" t="s">
        <v>319</v>
      </c>
    </row>
    <row r="57" spans="1:15">
      <c r="O57" s="89" t="s">
        <v>548</v>
      </c>
    </row>
    <row r="58" spans="1:15">
      <c r="O58" s="89" t="s">
        <v>321</v>
      </c>
    </row>
    <row r="59" spans="1:15">
      <c r="O59" s="89" t="s">
        <v>325</v>
      </c>
    </row>
    <row r="60" spans="1:15">
      <c r="O60" s="89"/>
    </row>
    <row r="61" spans="1:15">
      <c r="O61" s="89" t="s">
        <v>327</v>
      </c>
    </row>
    <row r="62" spans="1:15">
      <c r="O62" s="89" t="s">
        <v>328</v>
      </c>
    </row>
    <row r="63" spans="1:15">
      <c r="O63" s="89" t="s">
        <v>329</v>
      </c>
    </row>
    <row r="64" spans="1:15">
      <c r="O64" s="89" t="s">
        <v>330</v>
      </c>
    </row>
    <row r="65" spans="15:15">
      <c r="O65" s="89" t="s">
        <v>310</v>
      </c>
    </row>
    <row r="66" spans="15:15">
      <c r="O66" s="89" t="s">
        <v>331</v>
      </c>
    </row>
    <row r="67" spans="15:15">
      <c r="O67" s="89" t="s">
        <v>332</v>
      </c>
    </row>
    <row r="68" spans="15:15">
      <c r="O68" s="89" t="s">
        <v>313</v>
      </c>
    </row>
    <row r="69" spans="15:15">
      <c r="O69" s="89" t="s">
        <v>333</v>
      </c>
    </row>
    <row r="70" spans="15:15">
      <c r="O70" s="89" t="s">
        <v>315</v>
      </c>
    </row>
    <row r="71" spans="15:15">
      <c r="O71" s="89" t="s">
        <v>334</v>
      </c>
    </row>
    <row r="72" spans="15:15">
      <c r="O72" s="89" t="s">
        <v>315</v>
      </c>
    </row>
    <row r="73" spans="15:15">
      <c r="O73" s="89" t="s">
        <v>335</v>
      </c>
    </row>
    <row r="74" spans="15:15">
      <c r="O74" s="89" t="s">
        <v>315</v>
      </c>
    </row>
    <row r="75" spans="15:15">
      <c r="O75" s="89" t="s">
        <v>336</v>
      </c>
    </row>
    <row r="76" spans="15:15">
      <c r="O76" s="89" t="s">
        <v>319</v>
      </c>
    </row>
    <row r="77" spans="15:15">
      <c r="O77" s="89" t="s">
        <v>337</v>
      </c>
    </row>
    <row r="78" spans="15:15">
      <c r="O78" s="89" t="s">
        <v>549</v>
      </c>
    </row>
    <row r="79" spans="15:15">
      <c r="O79" s="89" t="s">
        <v>338</v>
      </c>
    </row>
    <row r="80" spans="15:15">
      <c r="O80" s="89" t="s">
        <v>321</v>
      </c>
    </row>
    <row r="81" spans="15:15">
      <c r="O81" s="89" t="s">
        <v>325</v>
      </c>
    </row>
    <row r="82" spans="15:15">
      <c r="O82" s="89"/>
    </row>
    <row r="83" spans="15:15">
      <c r="O83" s="89" t="s">
        <v>327</v>
      </c>
    </row>
    <row r="84" spans="15:15">
      <c r="O84" s="89" t="s">
        <v>328</v>
      </c>
    </row>
    <row r="85" spans="15:15">
      <c r="O85" s="89" t="s">
        <v>339</v>
      </c>
    </row>
    <row r="86" spans="15:15">
      <c r="O86" s="89" t="s">
        <v>340</v>
      </c>
    </row>
    <row r="87" spans="15:15">
      <c r="O87" s="89" t="s">
        <v>310</v>
      </c>
    </row>
    <row r="88" spans="15:15">
      <c r="O88" s="89" t="s">
        <v>331</v>
      </c>
    </row>
    <row r="89" spans="15:15">
      <c r="O89" s="89" t="s">
        <v>332</v>
      </c>
    </row>
    <row r="90" spans="15:15">
      <c r="O90" s="89" t="s">
        <v>313</v>
      </c>
    </row>
    <row r="91" spans="15:15">
      <c r="O91" s="89" t="s">
        <v>333</v>
      </c>
    </row>
    <row r="92" spans="15:15">
      <c r="O92" s="89" t="s">
        <v>315</v>
      </c>
    </row>
    <row r="93" spans="15:15">
      <c r="O93" s="89" t="s">
        <v>334</v>
      </c>
    </row>
    <row r="94" spans="15:15">
      <c r="O94" s="89" t="s">
        <v>315</v>
      </c>
    </row>
    <row r="95" spans="15:15">
      <c r="O95" s="89" t="s">
        <v>335</v>
      </c>
    </row>
    <row r="96" spans="15:15">
      <c r="O96" s="89" t="s">
        <v>315</v>
      </c>
    </row>
    <row r="97" spans="15:15">
      <c r="O97" s="89" t="s">
        <v>336</v>
      </c>
    </row>
    <row r="98" spans="15:15">
      <c r="O98" s="89" t="s">
        <v>319</v>
      </c>
    </row>
    <row r="99" spans="15:15">
      <c r="O99" s="89" t="s">
        <v>337</v>
      </c>
    </row>
    <row r="100" spans="15:15">
      <c r="O100" s="89" t="s">
        <v>548</v>
      </c>
    </row>
    <row r="101" spans="15:15">
      <c r="O101" s="89" t="s">
        <v>341</v>
      </c>
    </row>
    <row r="102" spans="15:15">
      <c r="O102" s="89" t="s">
        <v>321</v>
      </c>
    </row>
    <row r="103" spans="15:15">
      <c r="O103" s="89" t="s">
        <v>342</v>
      </c>
    </row>
    <row r="104" spans="15:15">
      <c r="O104" s="89"/>
    </row>
    <row r="105" spans="15:15">
      <c r="O105" s="89" t="s">
        <v>322</v>
      </c>
    </row>
    <row r="106" spans="15:15">
      <c r="O106" s="89"/>
    </row>
    <row r="107" spans="15:15">
      <c r="O107" s="89" t="s">
        <v>343</v>
      </c>
    </row>
    <row r="108" spans="15:15">
      <c r="O108" s="89" t="s">
        <v>344</v>
      </c>
    </row>
    <row r="109" spans="15:15">
      <c r="O109" s="89" t="s">
        <v>310</v>
      </c>
    </row>
    <row r="110" spans="15:15">
      <c r="O110" s="89" t="s">
        <v>331</v>
      </c>
    </row>
    <row r="111" spans="15:15">
      <c r="O111" s="89" t="s">
        <v>332</v>
      </c>
    </row>
    <row r="112" spans="15:15">
      <c r="O112" s="89" t="s">
        <v>313</v>
      </c>
    </row>
    <row r="113" spans="15:15">
      <c r="O113" s="89" t="s">
        <v>333</v>
      </c>
    </row>
    <row r="114" spans="15:15">
      <c r="O114" s="89" t="s">
        <v>315</v>
      </c>
    </row>
    <row r="115" spans="15:15">
      <c r="O115" s="89" t="s">
        <v>334</v>
      </c>
    </row>
    <row r="116" spans="15:15">
      <c r="O116" s="89" t="s">
        <v>315</v>
      </c>
    </row>
    <row r="117" spans="15:15">
      <c r="O117" s="89" t="s">
        <v>335</v>
      </c>
    </row>
    <row r="118" spans="15:15">
      <c r="O118" s="89" t="s">
        <v>315</v>
      </c>
    </row>
    <row r="119" spans="15:15">
      <c r="O119" s="89" t="s">
        <v>336</v>
      </c>
    </row>
    <row r="120" spans="15:15">
      <c r="O120" s="89" t="s">
        <v>319</v>
      </c>
    </row>
    <row r="121" spans="15:15">
      <c r="O121" s="89" t="s">
        <v>337</v>
      </c>
    </row>
    <row r="122" spans="15:15">
      <c r="O122" s="89" t="s">
        <v>548</v>
      </c>
    </row>
    <row r="123" spans="15:15">
      <c r="O123" s="89" t="s">
        <v>341</v>
      </c>
    </row>
    <row r="124" spans="15:15">
      <c r="O124" s="89" t="s">
        <v>321</v>
      </c>
    </row>
    <row r="125" spans="15:15">
      <c r="O125" s="89" t="s">
        <v>306</v>
      </c>
    </row>
    <row r="126" spans="15:15">
      <c r="O126" s="89" t="s">
        <v>328</v>
      </c>
    </row>
    <row r="127" spans="15:15">
      <c r="O127" s="89" t="s">
        <v>322</v>
      </c>
    </row>
    <row r="128" spans="15:15">
      <c r="O128" s="89" t="s">
        <v>345</v>
      </c>
    </row>
    <row r="129" spans="15:15">
      <c r="O129" s="89" t="s">
        <v>346</v>
      </c>
    </row>
    <row r="130" spans="15:15">
      <c r="O130" s="89" t="s">
        <v>310</v>
      </c>
    </row>
    <row r="131" spans="15:15">
      <c r="O131" s="89" t="s">
        <v>331</v>
      </c>
    </row>
    <row r="132" spans="15:15">
      <c r="O132" s="89" t="s">
        <v>332</v>
      </c>
    </row>
    <row r="133" spans="15:15">
      <c r="O133" s="89" t="s">
        <v>313</v>
      </c>
    </row>
    <row r="134" spans="15:15">
      <c r="O134" s="89" t="s">
        <v>333</v>
      </c>
    </row>
    <row r="135" spans="15:15">
      <c r="O135" s="89" t="s">
        <v>315</v>
      </c>
    </row>
    <row r="136" spans="15:15">
      <c r="O136" s="89" t="s">
        <v>334</v>
      </c>
    </row>
    <row r="137" spans="15:15">
      <c r="O137" s="89" t="s">
        <v>315</v>
      </c>
    </row>
    <row r="138" spans="15:15">
      <c r="O138" s="89" t="s">
        <v>335</v>
      </c>
    </row>
    <row r="139" spans="15:15">
      <c r="O139" s="89" t="s">
        <v>315</v>
      </c>
    </row>
    <row r="140" spans="15:15">
      <c r="O140" s="89" t="s">
        <v>336</v>
      </c>
    </row>
    <row r="141" spans="15:15">
      <c r="O141" s="89" t="s">
        <v>319</v>
      </c>
    </row>
    <row r="142" spans="15:15">
      <c r="O142" s="89" t="s">
        <v>337</v>
      </c>
    </row>
    <row r="143" spans="15:15">
      <c r="O143" s="89" t="s">
        <v>548</v>
      </c>
    </row>
    <row r="144" spans="15:15">
      <c r="O144" s="89" t="s">
        <v>341</v>
      </c>
    </row>
    <row r="145" spans="15:15">
      <c r="O145" s="89" t="s">
        <v>321</v>
      </c>
    </row>
    <row r="146" spans="15:15">
      <c r="O146" s="89" t="s">
        <v>325</v>
      </c>
    </row>
    <row r="147" spans="15:15">
      <c r="O147" s="89"/>
    </row>
    <row r="148" spans="15:15">
      <c r="O148" s="89" t="s">
        <v>322</v>
      </c>
    </row>
    <row r="149" spans="15:15">
      <c r="O149" s="89"/>
    </row>
    <row r="150" spans="15:15">
      <c r="O150" s="89" t="s">
        <v>347</v>
      </c>
    </row>
    <row r="151" spans="15:15">
      <c r="O151" s="89" t="s">
        <v>348</v>
      </c>
    </row>
    <row r="152" spans="15:15">
      <c r="O152" s="89" t="s">
        <v>310</v>
      </c>
    </row>
    <row r="153" spans="15:15">
      <c r="O153" s="89" t="s">
        <v>331</v>
      </c>
    </row>
    <row r="154" spans="15:15">
      <c r="O154" s="89" t="s">
        <v>332</v>
      </c>
    </row>
    <row r="155" spans="15:15">
      <c r="O155" s="89" t="s">
        <v>313</v>
      </c>
    </row>
    <row r="156" spans="15:15">
      <c r="O156" s="89" t="s">
        <v>333</v>
      </c>
    </row>
    <row r="157" spans="15:15">
      <c r="O157" s="89" t="s">
        <v>315</v>
      </c>
    </row>
    <row r="158" spans="15:15">
      <c r="O158" s="89" t="s">
        <v>334</v>
      </c>
    </row>
    <row r="159" spans="15:15">
      <c r="O159" s="89" t="s">
        <v>315</v>
      </c>
    </row>
    <row r="160" spans="15:15">
      <c r="O160" s="89" t="s">
        <v>335</v>
      </c>
    </row>
    <row r="161" spans="15:15">
      <c r="O161" s="89" t="s">
        <v>315</v>
      </c>
    </row>
    <row r="162" spans="15:15">
      <c r="O162" s="89" t="s">
        <v>336</v>
      </c>
    </row>
    <row r="163" spans="15:15">
      <c r="O163" s="89" t="s">
        <v>319</v>
      </c>
    </row>
    <row r="164" spans="15:15">
      <c r="O164" s="89" t="s">
        <v>337</v>
      </c>
    </row>
    <row r="165" spans="15:15">
      <c r="O165" s="89" t="s">
        <v>547</v>
      </c>
    </row>
    <row r="166" spans="15:15">
      <c r="O166" s="89" t="s">
        <v>341</v>
      </c>
    </row>
    <row r="167" spans="15:15">
      <c r="O167" s="89" t="s">
        <v>321</v>
      </c>
    </row>
    <row r="168" spans="15:15">
      <c r="O168" s="89" t="s">
        <v>325</v>
      </c>
    </row>
    <row r="169" spans="15:15">
      <c r="O169" s="89"/>
    </row>
    <row r="170" spans="15:15">
      <c r="O170" s="89" t="s">
        <v>322</v>
      </c>
    </row>
    <row r="171" spans="15:15">
      <c r="O171" s="89"/>
    </row>
    <row r="172" spans="15:15">
      <c r="O172" s="89" t="s">
        <v>349</v>
      </c>
    </row>
    <row r="173" spans="15:15">
      <c r="O173" s="89" t="s">
        <v>350</v>
      </c>
    </row>
    <row r="174" spans="15:15">
      <c r="O174" s="89" t="s">
        <v>310</v>
      </c>
    </row>
    <row r="175" spans="15:15">
      <c r="O175" s="89" t="s">
        <v>331</v>
      </c>
    </row>
    <row r="176" spans="15:15">
      <c r="O176" s="89" t="s">
        <v>332</v>
      </c>
    </row>
    <row r="177" spans="15:15">
      <c r="O177" s="89" t="s">
        <v>313</v>
      </c>
    </row>
    <row r="178" spans="15:15">
      <c r="O178" s="89" t="s">
        <v>333</v>
      </c>
    </row>
    <row r="179" spans="15:15">
      <c r="O179" s="89" t="s">
        <v>315</v>
      </c>
    </row>
    <row r="180" spans="15:15">
      <c r="O180" s="89" t="s">
        <v>334</v>
      </c>
    </row>
    <row r="181" spans="15:15">
      <c r="O181" s="89" t="s">
        <v>315</v>
      </c>
    </row>
    <row r="182" spans="15:15">
      <c r="O182" s="89" t="s">
        <v>335</v>
      </c>
    </row>
    <row r="183" spans="15:15">
      <c r="O183" s="89" t="s">
        <v>315</v>
      </c>
    </row>
    <row r="184" spans="15:15">
      <c r="O184" s="89" t="s">
        <v>336</v>
      </c>
    </row>
    <row r="185" spans="15:15">
      <c r="O185" s="89" t="s">
        <v>319</v>
      </c>
    </row>
    <row r="186" spans="15:15">
      <c r="O186" s="89" t="s">
        <v>337</v>
      </c>
    </row>
    <row r="187" spans="15:15">
      <c r="O187" s="89" t="s">
        <v>547</v>
      </c>
    </row>
    <row r="188" spans="15:15">
      <c r="O188" s="89" t="s">
        <v>341</v>
      </c>
    </row>
    <row r="189" spans="15:15">
      <c r="O189" s="89" t="s">
        <v>321</v>
      </c>
    </row>
    <row r="190" spans="15:15">
      <c r="O190" s="89" t="s">
        <v>325</v>
      </c>
    </row>
    <row r="191" spans="15:15">
      <c r="O191" s="89"/>
    </row>
    <row r="192" spans="15:15">
      <c r="O192" s="89" t="s">
        <v>322</v>
      </c>
    </row>
    <row r="193" spans="15:15">
      <c r="O193" s="89"/>
    </row>
    <row r="194" spans="15:15">
      <c r="O194" s="89" t="s">
        <v>351</v>
      </c>
    </row>
    <row r="195" spans="15:15">
      <c r="O195" s="89" t="s">
        <v>352</v>
      </c>
    </row>
    <row r="196" spans="15:15">
      <c r="O196" s="89" t="s">
        <v>310</v>
      </c>
    </row>
    <row r="197" spans="15:15">
      <c r="O197" s="89" t="s">
        <v>331</v>
      </c>
    </row>
    <row r="198" spans="15:15">
      <c r="O198" s="89" t="s">
        <v>332</v>
      </c>
    </row>
    <row r="199" spans="15:15">
      <c r="O199" s="89" t="s">
        <v>313</v>
      </c>
    </row>
    <row r="200" spans="15:15">
      <c r="O200" s="89" t="s">
        <v>333</v>
      </c>
    </row>
    <row r="201" spans="15:15">
      <c r="O201" s="89" t="s">
        <v>315</v>
      </c>
    </row>
    <row r="202" spans="15:15">
      <c r="O202" s="89" t="s">
        <v>334</v>
      </c>
    </row>
    <row r="203" spans="15:15">
      <c r="O203" s="89" t="s">
        <v>315</v>
      </c>
    </row>
    <row r="204" spans="15:15">
      <c r="O204" s="89" t="s">
        <v>335</v>
      </c>
    </row>
    <row r="205" spans="15:15">
      <c r="O205" s="89" t="s">
        <v>315</v>
      </c>
    </row>
    <row r="206" spans="15:15">
      <c r="O206" s="89" t="s">
        <v>336</v>
      </c>
    </row>
    <row r="207" spans="15:15">
      <c r="O207" s="89" t="s">
        <v>319</v>
      </c>
    </row>
    <row r="208" spans="15:15">
      <c r="O208" s="89" t="s">
        <v>337</v>
      </c>
    </row>
    <row r="209" spans="15:15">
      <c r="O209" s="89" t="s">
        <v>548</v>
      </c>
    </row>
    <row r="210" spans="15:15">
      <c r="O210" s="89" t="s">
        <v>341</v>
      </c>
    </row>
    <row r="211" spans="15:15">
      <c r="O211" s="89" t="s">
        <v>321</v>
      </c>
    </row>
    <row r="212" spans="15:15">
      <c r="O212" s="89" t="s">
        <v>325</v>
      </c>
    </row>
    <row r="213" spans="15:15">
      <c r="O213" s="89"/>
    </row>
    <row r="214" spans="15:15">
      <c r="O214" s="89" t="s">
        <v>322</v>
      </c>
    </row>
    <row r="215" spans="15:15">
      <c r="O215" s="89"/>
    </row>
    <row r="216" spans="15:15">
      <c r="O216" s="89" t="s">
        <v>353</v>
      </c>
    </row>
    <row r="217" spans="15:15">
      <c r="O217" s="89" t="s">
        <v>354</v>
      </c>
    </row>
    <row r="218" spans="15:15">
      <c r="O218" s="89" t="s">
        <v>310</v>
      </c>
    </row>
    <row r="219" spans="15:15">
      <c r="O219" s="89" t="s">
        <v>331</v>
      </c>
    </row>
    <row r="220" spans="15:15">
      <c r="O220" s="89" t="s">
        <v>332</v>
      </c>
    </row>
    <row r="221" spans="15:15">
      <c r="O221" s="89" t="s">
        <v>313</v>
      </c>
    </row>
    <row r="222" spans="15:15">
      <c r="O222" s="89" t="s">
        <v>333</v>
      </c>
    </row>
    <row r="223" spans="15:15">
      <c r="O223" s="89" t="s">
        <v>315</v>
      </c>
    </row>
    <row r="224" spans="15:15">
      <c r="O224" s="89" t="s">
        <v>334</v>
      </c>
    </row>
    <row r="225" spans="15:15">
      <c r="O225" s="89" t="s">
        <v>315</v>
      </c>
    </row>
    <row r="226" spans="15:15">
      <c r="O226" s="89" t="s">
        <v>335</v>
      </c>
    </row>
    <row r="227" spans="15:15">
      <c r="O227" s="89" t="s">
        <v>315</v>
      </c>
    </row>
    <row r="228" spans="15:15">
      <c r="O228" s="89" t="s">
        <v>336</v>
      </c>
    </row>
    <row r="229" spans="15:15">
      <c r="O229" s="89" t="s">
        <v>319</v>
      </c>
    </row>
    <row r="230" spans="15:15">
      <c r="O230" s="89" t="s">
        <v>337</v>
      </c>
    </row>
    <row r="231" spans="15:15">
      <c r="O231" s="89" t="s">
        <v>547</v>
      </c>
    </row>
    <row r="232" spans="15:15">
      <c r="O232" s="89" t="s">
        <v>341</v>
      </c>
    </row>
    <row r="233" spans="15:15">
      <c r="O233" s="89" t="s">
        <v>321</v>
      </c>
    </row>
    <row r="234" spans="15:15">
      <c r="O234" s="89" t="s">
        <v>325</v>
      </c>
    </row>
    <row r="235" spans="15:15">
      <c r="O235" s="89"/>
    </row>
    <row r="236" spans="15:15">
      <c r="O236" s="89" t="s">
        <v>322</v>
      </c>
    </row>
    <row r="237" spans="15:15">
      <c r="O237" s="89"/>
    </row>
    <row r="238" spans="15:15">
      <c r="O238" s="89" t="s">
        <v>355</v>
      </c>
    </row>
    <row r="239" spans="15:15">
      <c r="O239" s="89" t="s">
        <v>356</v>
      </c>
    </row>
    <row r="240" spans="15:15">
      <c r="O240" s="89" t="s">
        <v>310</v>
      </c>
    </row>
    <row r="241" spans="15:15">
      <c r="O241" s="89" t="s">
        <v>331</v>
      </c>
    </row>
    <row r="242" spans="15:15">
      <c r="O242" s="89" t="s">
        <v>332</v>
      </c>
    </row>
    <row r="243" spans="15:15">
      <c r="O243" s="89" t="s">
        <v>313</v>
      </c>
    </row>
    <row r="244" spans="15:15">
      <c r="O244" s="89" t="s">
        <v>333</v>
      </c>
    </row>
    <row r="245" spans="15:15">
      <c r="O245" s="89" t="s">
        <v>315</v>
      </c>
    </row>
    <row r="246" spans="15:15">
      <c r="O246" s="89" t="s">
        <v>334</v>
      </c>
    </row>
    <row r="247" spans="15:15">
      <c r="O247" s="89" t="s">
        <v>315</v>
      </c>
    </row>
    <row r="248" spans="15:15">
      <c r="O248" s="89" t="s">
        <v>335</v>
      </c>
    </row>
    <row r="249" spans="15:15">
      <c r="O249" s="89" t="s">
        <v>315</v>
      </c>
    </row>
    <row r="250" spans="15:15">
      <c r="O250" s="89" t="s">
        <v>336</v>
      </c>
    </row>
    <row r="251" spans="15:15">
      <c r="O251" s="89" t="s">
        <v>319</v>
      </c>
    </row>
    <row r="252" spans="15:15">
      <c r="O252" s="89" t="s">
        <v>337</v>
      </c>
    </row>
    <row r="253" spans="15:15">
      <c r="O253" s="89" t="s">
        <v>548</v>
      </c>
    </row>
    <row r="254" spans="15:15">
      <c r="O254" s="89" t="s">
        <v>341</v>
      </c>
    </row>
    <row r="255" spans="15:15">
      <c r="O255" s="89" t="s">
        <v>321</v>
      </c>
    </row>
    <row r="256" spans="15:15">
      <c r="O256" s="89" t="s">
        <v>325</v>
      </c>
    </row>
    <row r="257" spans="15:15">
      <c r="O257" s="89"/>
    </row>
    <row r="258" spans="15:15">
      <c r="O258" s="89" t="s">
        <v>322</v>
      </c>
    </row>
    <row r="259" spans="15:15">
      <c r="O259" s="89"/>
    </row>
    <row r="260" spans="15:15">
      <c r="O260" s="89" t="s">
        <v>357</v>
      </c>
    </row>
    <row r="261" spans="15:15">
      <c r="O261" s="89" t="s">
        <v>358</v>
      </c>
    </row>
    <row r="262" spans="15:15">
      <c r="O262" s="89" t="s">
        <v>310</v>
      </c>
    </row>
    <row r="263" spans="15:15">
      <c r="O263" s="89" t="s">
        <v>331</v>
      </c>
    </row>
    <row r="264" spans="15:15">
      <c r="O264" s="89" t="s">
        <v>332</v>
      </c>
    </row>
    <row r="265" spans="15:15">
      <c r="O265" s="89" t="s">
        <v>313</v>
      </c>
    </row>
    <row r="266" spans="15:15">
      <c r="O266" s="89" t="s">
        <v>333</v>
      </c>
    </row>
    <row r="267" spans="15:15">
      <c r="O267" s="89" t="s">
        <v>315</v>
      </c>
    </row>
    <row r="268" spans="15:15">
      <c r="O268" s="89" t="s">
        <v>334</v>
      </c>
    </row>
    <row r="269" spans="15:15">
      <c r="O269" s="89" t="s">
        <v>315</v>
      </c>
    </row>
    <row r="270" spans="15:15">
      <c r="O270" s="89" t="s">
        <v>335</v>
      </c>
    </row>
    <row r="271" spans="15:15">
      <c r="O271" s="89" t="s">
        <v>315</v>
      </c>
    </row>
    <row r="272" spans="15:15">
      <c r="O272" s="89" t="s">
        <v>336</v>
      </c>
    </row>
    <row r="273" spans="15:15">
      <c r="O273" s="89" t="s">
        <v>319</v>
      </c>
    </row>
    <row r="274" spans="15:15">
      <c r="O274" s="89" t="s">
        <v>337</v>
      </c>
    </row>
    <row r="275" spans="15:15">
      <c r="O275" s="89" t="s">
        <v>548</v>
      </c>
    </row>
    <row r="276" spans="15:15">
      <c r="O276" s="89" t="s">
        <v>341</v>
      </c>
    </row>
    <row r="277" spans="15:15">
      <c r="O277" s="89" t="s">
        <v>321</v>
      </c>
    </row>
    <row r="278" spans="15:15">
      <c r="O278" s="89" t="s">
        <v>325</v>
      </c>
    </row>
    <row r="279" spans="15:15">
      <c r="O279" s="89"/>
    </row>
    <row r="280" spans="15:15">
      <c r="O280" s="89" t="s">
        <v>322</v>
      </c>
    </row>
    <row r="281" spans="15:15">
      <c r="O281" s="89"/>
    </row>
    <row r="282" spans="15:15">
      <c r="O282" s="89" t="s">
        <v>359</v>
      </c>
    </row>
    <row r="283" spans="15:15">
      <c r="O283" s="89" t="s">
        <v>360</v>
      </c>
    </row>
    <row r="284" spans="15:15">
      <c r="O284" s="89" t="s">
        <v>310</v>
      </c>
    </row>
    <row r="285" spans="15:15">
      <c r="O285" s="89" t="s">
        <v>331</v>
      </c>
    </row>
    <row r="286" spans="15:15">
      <c r="O286" s="89" t="s">
        <v>332</v>
      </c>
    </row>
    <row r="287" spans="15:15">
      <c r="O287" s="89" t="s">
        <v>313</v>
      </c>
    </row>
    <row r="288" spans="15:15">
      <c r="O288" s="89" t="s">
        <v>333</v>
      </c>
    </row>
    <row r="289" spans="15:15">
      <c r="O289" s="89" t="s">
        <v>315</v>
      </c>
    </row>
    <row r="290" spans="15:15">
      <c r="O290" s="89" t="s">
        <v>334</v>
      </c>
    </row>
    <row r="291" spans="15:15">
      <c r="O291" s="89" t="s">
        <v>315</v>
      </c>
    </row>
    <row r="292" spans="15:15">
      <c r="O292" s="89" t="s">
        <v>335</v>
      </c>
    </row>
    <row r="293" spans="15:15">
      <c r="O293" s="89" t="s">
        <v>315</v>
      </c>
    </row>
    <row r="294" spans="15:15">
      <c r="O294" s="89" t="s">
        <v>336</v>
      </c>
    </row>
    <row r="295" spans="15:15">
      <c r="O295" s="89" t="s">
        <v>319</v>
      </c>
    </row>
    <row r="296" spans="15:15">
      <c r="O296" s="89" t="s">
        <v>337</v>
      </c>
    </row>
    <row r="297" spans="15:15">
      <c r="O297" s="89" t="s">
        <v>550</v>
      </c>
    </row>
    <row r="298" spans="15:15">
      <c r="O298" s="89" t="s">
        <v>341</v>
      </c>
    </row>
    <row r="299" spans="15:15">
      <c r="O299" s="89" t="s">
        <v>321</v>
      </c>
    </row>
    <row r="300" spans="15:15">
      <c r="O300" s="89" t="s">
        <v>325</v>
      </c>
    </row>
    <row r="301" spans="15:15">
      <c r="O301" s="89"/>
    </row>
    <row r="302" spans="15:15">
      <c r="O302" s="89" t="s">
        <v>322</v>
      </c>
    </row>
    <row r="303" spans="15:15">
      <c r="O303" s="89"/>
    </row>
    <row r="304" spans="15:15">
      <c r="O304" s="89" t="s">
        <v>361</v>
      </c>
    </row>
    <row r="305" spans="15:15">
      <c r="O305" s="89" t="s">
        <v>362</v>
      </c>
    </row>
    <row r="306" spans="15:15">
      <c r="O306" s="89" t="s">
        <v>310</v>
      </c>
    </row>
    <row r="307" spans="15:15">
      <c r="O307" s="89" t="s">
        <v>331</v>
      </c>
    </row>
    <row r="308" spans="15:15">
      <c r="O308" s="89" t="s">
        <v>332</v>
      </c>
    </row>
    <row r="309" spans="15:15">
      <c r="O309" s="89" t="s">
        <v>313</v>
      </c>
    </row>
    <row r="310" spans="15:15">
      <c r="O310" s="89" t="s">
        <v>333</v>
      </c>
    </row>
    <row r="311" spans="15:15">
      <c r="O311" s="89" t="s">
        <v>315</v>
      </c>
    </row>
    <row r="312" spans="15:15">
      <c r="O312" s="89" t="s">
        <v>334</v>
      </c>
    </row>
    <row r="313" spans="15:15">
      <c r="O313" s="89" t="s">
        <v>315</v>
      </c>
    </row>
    <row r="314" spans="15:15">
      <c r="O314" s="89" t="s">
        <v>335</v>
      </c>
    </row>
    <row r="315" spans="15:15">
      <c r="O315" s="89" t="s">
        <v>315</v>
      </c>
    </row>
    <row r="316" spans="15:15">
      <c r="O316" s="89" t="s">
        <v>336</v>
      </c>
    </row>
    <row r="317" spans="15:15">
      <c r="O317" s="89" t="s">
        <v>319</v>
      </c>
    </row>
    <row r="318" spans="15:15">
      <c r="O318" s="89" t="s">
        <v>337</v>
      </c>
    </row>
    <row r="319" spans="15:15">
      <c r="O319" s="89" t="s">
        <v>547</v>
      </c>
    </row>
    <row r="320" spans="15:15">
      <c r="O320" s="89" t="s">
        <v>341</v>
      </c>
    </row>
    <row r="321" spans="15:15">
      <c r="O321" s="89" t="s">
        <v>321</v>
      </c>
    </row>
    <row r="322" spans="15:15">
      <c r="O322" s="89" t="s">
        <v>325</v>
      </c>
    </row>
    <row r="323" spans="15:15">
      <c r="O323" s="89"/>
    </row>
    <row r="324" spans="15:15">
      <c r="O324" s="89" t="s">
        <v>322</v>
      </c>
    </row>
    <row r="325" spans="15:15">
      <c r="O325" s="89"/>
    </row>
    <row r="326" spans="15:15">
      <c r="O326" s="89" t="s">
        <v>363</v>
      </c>
    </row>
    <row r="327" spans="15:15">
      <c r="O327" s="89" t="s">
        <v>364</v>
      </c>
    </row>
    <row r="328" spans="15:15">
      <c r="O328" s="89" t="s">
        <v>310</v>
      </c>
    </row>
    <row r="329" spans="15:15">
      <c r="O329" s="89" t="s">
        <v>331</v>
      </c>
    </row>
    <row r="330" spans="15:15">
      <c r="O330" s="89" t="s">
        <v>332</v>
      </c>
    </row>
    <row r="331" spans="15:15">
      <c r="O331" s="89" t="s">
        <v>313</v>
      </c>
    </row>
    <row r="332" spans="15:15">
      <c r="O332" s="89" t="s">
        <v>333</v>
      </c>
    </row>
    <row r="333" spans="15:15">
      <c r="O333" s="89" t="s">
        <v>315</v>
      </c>
    </row>
    <row r="334" spans="15:15">
      <c r="O334" s="89" t="s">
        <v>334</v>
      </c>
    </row>
    <row r="335" spans="15:15">
      <c r="O335" s="89" t="s">
        <v>315</v>
      </c>
    </row>
    <row r="336" spans="15:15">
      <c r="O336" s="89" t="s">
        <v>335</v>
      </c>
    </row>
    <row r="337" spans="15:15">
      <c r="O337" s="89" t="s">
        <v>315</v>
      </c>
    </row>
    <row r="338" spans="15:15">
      <c r="O338" s="89" t="s">
        <v>336</v>
      </c>
    </row>
    <row r="339" spans="15:15">
      <c r="O339" s="89" t="s">
        <v>319</v>
      </c>
    </row>
    <row r="340" spans="15:15">
      <c r="O340" s="89" t="s">
        <v>337</v>
      </c>
    </row>
    <row r="341" spans="15:15">
      <c r="O341" s="89" t="s">
        <v>550</v>
      </c>
    </row>
    <row r="342" spans="15:15">
      <c r="O342" s="89" t="s">
        <v>341</v>
      </c>
    </row>
    <row r="343" spans="15:15">
      <c r="O343" s="89" t="s">
        <v>321</v>
      </c>
    </row>
    <row r="344" spans="15:15">
      <c r="O344" s="89" t="s">
        <v>325</v>
      </c>
    </row>
    <row r="345" spans="15:15">
      <c r="O345" s="89"/>
    </row>
    <row r="346" spans="15:15">
      <c r="O346" s="89" t="s">
        <v>322</v>
      </c>
    </row>
    <row r="347" spans="15:15">
      <c r="O347" s="89"/>
    </row>
    <row r="348" spans="15:15">
      <c r="O348" s="89" t="s">
        <v>365</v>
      </c>
    </row>
    <row r="349" spans="15:15">
      <c r="O349" s="89" t="s">
        <v>366</v>
      </c>
    </row>
    <row r="350" spans="15:15">
      <c r="O350" s="89" t="s">
        <v>310</v>
      </c>
    </row>
    <row r="351" spans="15:15">
      <c r="O351" s="89" t="s">
        <v>331</v>
      </c>
    </row>
    <row r="352" spans="15:15">
      <c r="O352" s="89" t="s">
        <v>332</v>
      </c>
    </row>
    <row r="353" spans="15:15">
      <c r="O353" s="89" t="s">
        <v>313</v>
      </c>
    </row>
    <row r="354" spans="15:15">
      <c r="O354" s="89" t="s">
        <v>333</v>
      </c>
    </row>
    <row r="355" spans="15:15">
      <c r="O355" s="89" t="s">
        <v>315</v>
      </c>
    </row>
    <row r="356" spans="15:15">
      <c r="O356" s="89" t="s">
        <v>334</v>
      </c>
    </row>
    <row r="357" spans="15:15">
      <c r="O357" s="89" t="s">
        <v>315</v>
      </c>
    </row>
    <row r="358" spans="15:15">
      <c r="O358" s="89" t="s">
        <v>335</v>
      </c>
    </row>
    <row r="359" spans="15:15">
      <c r="O359" s="89" t="s">
        <v>315</v>
      </c>
    </row>
    <row r="360" spans="15:15">
      <c r="O360" s="89" t="s">
        <v>336</v>
      </c>
    </row>
    <row r="361" spans="15:15">
      <c r="O361" s="89" t="s">
        <v>319</v>
      </c>
    </row>
    <row r="362" spans="15:15">
      <c r="O362" s="89" t="s">
        <v>337</v>
      </c>
    </row>
    <row r="363" spans="15:15">
      <c r="O363" s="89" t="s">
        <v>547</v>
      </c>
    </row>
    <row r="364" spans="15:15">
      <c r="O364" s="89" t="s">
        <v>341</v>
      </c>
    </row>
    <row r="365" spans="15:15">
      <c r="O365" s="89" t="s">
        <v>321</v>
      </c>
    </row>
    <row r="366" spans="15:15">
      <c r="O366" s="89" t="s">
        <v>325</v>
      </c>
    </row>
    <row r="367" spans="15:15">
      <c r="O367" s="89"/>
    </row>
    <row r="368" spans="15:15">
      <c r="O368" s="89" t="s">
        <v>322</v>
      </c>
    </row>
    <row r="369" spans="15:15">
      <c r="O369" s="89"/>
    </row>
    <row r="370" spans="15:15">
      <c r="O370" s="89" t="s">
        <v>367</v>
      </c>
    </row>
    <row r="371" spans="15:15">
      <c r="O371" s="89" t="s">
        <v>368</v>
      </c>
    </row>
    <row r="372" spans="15:15">
      <c r="O372" s="89" t="s">
        <v>310</v>
      </c>
    </row>
    <row r="373" spans="15:15">
      <c r="O373" s="89" t="s">
        <v>331</v>
      </c>
    </row>
    <row r="374" spans="15:15">
      <c r="O374" s="89" t="s">
        <v>332</v>
      </c>
    </row>
    <row r="375" spans="15:15">
      <c r="O375" s="89" t="s">
        <v>313</v>
      </c>
    </row>
    <row r="376" spans="15:15">
      <c r="O376" s="89" t="s">
        <v>333</v>
      </c>
    </row>
    <row r="377" spans="15:15">
      <c r="O377" s="89" t="s">
        <v>315</v>
      </c>
    </row>
    <row r="378" spans="15:15">
      <c r="O378" s="89" t="s">
        <v>334</v>
      </c>
    </row>
    <row r="379" spans="15:15">
      <c r="O379" s="89" t="s">
        <v>315</v>
      </c>
    </row>
    <row r="380" spans="15:15">
      <c r="O380" s="89" t="s">
        <v>335</v>
      </c>
    </row>
    <row r="381" spans="15:15">
      <c r="O381" s="89" t="s">
        <v>315</v>
      </c>
    </row>
    <row r="382" spans="15:15">
      <c r="O382" s="89" t="s">
        <v>336</v>
      </c>
    </row>
    <row r="383" spans="15:15">
      <c r="O383" s="89" t="s">
        <v>319</v>
      </c>
    </row>
    <row r="384" spans="15:15">
      <c r="O384" s="89" t="s">
        <v>337</v>
      </c>
    </row>
    <row r="385" spans="15:15">
      <c r="O385" s="89" t="s">
        <v>548</v>
      </c>
    </row>
    <row r="386" spans="15:15">
      <c r="O386" s="89" t="s">
        <v>341</v>
      </c>
    </row>
    <row r="387" spans="15:15">
      <c r="O387" s="89" t="s">
        <v>321</v>
      </c>
    </row>
    <row r="388" spans="15:15">
      <c r="O388" s="89" t="s">
        <v>325</v>
      </c>
    </row>
    <row r="389" spans="15:15">
      <c r="O389" s="89"/>
    </row>
    <row r="390" spans="15:15">
      <c r="O390" s="89" t="s">
        <v>322</v>
      </c>
    </row>
    <row r="391" spans="15:15">
      <c r="O391" s="89"/>
    </row>
    <row r="392" spans="15:15">
      <c r="O392" s="89" t="s">
        <v>369</v>
      </c>
    </row>
    <row r="393" spans="15:15">
      <c r="O393" s="89" t="s">
        <v>370</v>
      </c>
    </row>
    <row r="394" spans="15:15">
      <c r="O394" s="89" t="s">
        <v>310</v>
      </c>
    </row>
    <row r="395" spans="15:15">
      <c r="O395" s="89" t="s">
        <v>331</v>
      </c>
    </row>
    <row r="396" spans="15:15">
      <c r="O396" s="89" t="s">
        <v>332</v>
      </c>
    </row>
    <row r="397" spans="15:15">
      <c r="O397" s="89" t="s">
        <v>313</v>
      </c>
    </row>
    <row r="398" spans="15:15">
      <c r="O398" s="89" t="s">
        <v>333</v>
      </c>
    </row>
    <row r="399" spans="15:15">
      <c r="O399" s="89" t="s">
        <v>315</v>
      </c>
    </row>
    <row r="400" spans="15:15">
      <c r="O400" s="89" t="s">
        <v>334</v>
      </c>
    </row>
    <row r="401" spans="15:15">
      <c r="O401" s="89" t="s">
        <v>315</v>
      </c>
    </row>
    <row r="402" spans="15:15">
      <c r="O402" s="89" t="s">
        <v>335</v>
      </c>
    </row>
    <row r="403" spans="15:15">
      <c r="O403" s="89" t="s">
        <v>315</v>
      </c>
    </row>
    <row r="404" spans="15:15">
      <c r="O404" s="89" t="s">
        <v>336</v>
      </c>
    </row>
    <row r="405" spans="15:15">
      <c r="O405" s="89" t="s">
        <v>319</v>
      </c>
    </row>
    <row r="406" spans="15:15">
      <c r="O406" s="89" t="s">
        <v>337</v>
      </c>
    </row>
    <row r="407" spans="15:15">
      <c r="O407" s="89" t="s">
        <v>548</v>
      </c>
    </row>
    <row r="408" spans="15:15">
      <c r="O408" s="89" t="s">
        <v>341</v>
      </c>
    </row>
    <row r="409" spans="15:15">
      <c r="O409" s="89" t="s">
        <v>321</v>
      </c>
    </row>
    <row r="410" spans="15:15">
      <c r="O410" s="89" t="s">
        <v>325</v>
      </c>
    </row>
    <row r="411" spans="15:15">
      <c r="O411" s="89"/>
    </row>
    <row r="412" spans="15:15">
      <c r="O412" s="89" t="s">
        <v>322</v>
      </c>
    </row>
    <row r="413" spans="15:15">
      <c r="O413" s="89"/>
    </row>
    <row r="414" spans="15:15">
      <c r="O414" s="89" t="s">
        <v>371</v>
      </c>
    </row>
    <row r="415" spans="15:15">
      <c r="O415" s="89" t="s">
        <v>372</v>
      </c>
    </row>
    <row r="416" spans="15:15">
      <c r="O416" s="89" t="s">
        <v>310</v>
      </c>
    </row>
    <row r="417" spans="15:15">
      <c r="O417" s="89" t="s">
        <v>331</v>
      </c>
    </row>
    <row r="418" spans="15:15">
      <c r="O418" s="89" t="s">
        <v>332</v>
      </c>
    </row>
    <row r="419" spans="15:15">
      <c r="O419" s="89" t="s">
        <v>313</v>
      </c>
    </row>
    <row r="420" spans="15:15">
      <c r="O420" s="89" t="s">
        <v>333</v>
      </c>
    </row>
    <row r="421" spans="15:15">
      <c r="O421" s="89" t="s">
        <v>315</v>
      </c>
    </row>
    <row r="422" spans="15:15">
      <c r="O422" s="89" t="s">
        <v>334</v>
      </c>
    </row>
    <row r="423" spans="15:15">
      <c r="O423" s="89" t="s">
        <v>315</v>
      </c>
    </row>
    <row r="424" spans="15:15">
      <c r="O424" s="89" t="s">
        <v>335</v>
      </c>
    </row>
    <row r="425" spans="15:15">
      <c r="O425" s="89" t="s">
        <v>315</v>
      </c>
    </row>
    <row r="426" spans="15:15">
      <c r="O426" s="89" t="s">
        <v>336</v>
      </c>
    </row>
    <row r="427" spans="15:15">
      <c r="O427" s="89" t="s">
        <v>319</v>
      </c>
    </row>
    <row r="428" spans="15:15">
      <c r="O428" s="89" t="s">
        <v>337</v>
      </c>
    </row>
    <row r="429" spans="15:15">
      <c r="O429" s="89" t="s">
        <v>548</v>
      </c>
    </row>
    <row r="430" spans="15:15">
      <c r="O430" s="89" t="s">
        <v>341</v>
      </c>
    </row>
    <row r="431" spans="15:15">
      <c r="O431" s="89" t="s">
        <v>321</v>
      </c>
    </row>
    <row r="432" spans="15:15">
      <c r="O432" s="89" t="s">
        <v>325</v>
      </c>
    </row>
    <row r="433" spans="15:15">
      <c r="O433" s="89"/>
    </row>
    <row r="434" spans="15:15">
      <c r="O434" s="89" t="s">
        <v>322</v>
      </c>
    </row>
    <row r="435" spans="15:15">
      <c r="O435" s="89"/>
    </row>
    <row r="436" spans="15:15">
      <c r="O436" s="89" t="s">
        <v>373</v>
      </c>
    </row>
    <row r="437" spans="15:15">
      <c r="O437" s="89" t="s">
        <v>374</v>
      </c>
    </row>
    <row r="438" spans="15:15">
      <c r="O438" s="89" t="s">
        <v>310</v>
      </c>
    </row>
    <row r="439" spans="15:15">
      <c r="O439" s="89" t="s">
        <v>331</v>
      </c>
    </row>
    <row r="440" spans="15:15">
      <c r="O440" s="89" t="s">
        <v>332</v>
      </c>
    </row>
    <row r="441" spans="15:15">
      <c r="O441" s="89" t="s">
        <v>313</v>
      </c>
    </row>
    <row r="442" spans="15:15">
      <c r="O442" s="89" t="s">
        <v>333</v>
      </c>
    </row>
    <row r="443" spans="15:15">
      <c r="O443" s="89" t="s">
        <v>315</v>
      </c>
    </row>
    <row r="444" spans="15:15">
      <c r="O444" s="89" t="s">
        <v>334</v>
      </c>
    </row>
    <row r="445" spans="15:15">
      <c r="O445" s="89" t="s">
        <v>315</v>
      </c>
    </row>
    <row r="446" spans="15:15">
      <c r="O446" s="89" t="s">
        <v>335</v>
      </c>
    </row>
    <row r="447" spans="15:15">
      <c r="O447" s="89" t="s">
        <v>315</v>
      </c>
    </row>
    <row r="448" spans="15:15">
      <c r="O448" s="89" t="s">
        <v>336</v>
      </c>
    </row>
    <row r="449" spans="15:15">
      <c r="O449" s="89" t="s">
        <v>319</v>
      </c>
    </row>
    <row r="450" spans="15:15">
      <c r="O450" s="89" t="s">
        <v>337</v>
      </c>
    </row>
    <row r="451" spans="15:15">
      <c r="O451" s="89" t="s">
        <v>547</v>
      </c>
    </row>
    <row r="452" spans="15:15">
      <c r="O452" s="89" t="s">
        <v>341</v>
      </c>
    </row>
    <row r="453" spans="15:15">
      <c r="O453" s="89" t="s">
        <v>321</v>
      </c>
    </row>
    <row r="454" spans="15:15">
      <c r="O454" s="89" t="s">
        <v>325</v>
      </c>
    </row>
    <row r="455" spans="15:15">
      <c r="O455" s="89"/>
    </row>
    <row r="456" spans="15:15">
      <c r="O456" s="89" t="s">
        <v>322</v>
      </c>
    </row>
    <row r="457" spans="15:15">
      <c r="O457" s="89"/>
    </row>
    <row r="458" spans="15:15">
      <c r="O458" s="89" t="s">
        <v>375</v>
      </c>
    </row>
    <row r="459" spans="15:15">
      <c r="O459" s="89" t="s">
        <v>376</v>
      </c>
    </row>
    <row r="460" spans="15:15">
      <c r="O460" s="89" t="s">
        <v>310</v>
      </c>
    </row>
    <row r="461" spans="15:15">
      <c r="O461" s="89" t="s">
        <v>331</v>
      </c>
    </row>
    <row r="462" spans="15:15">
      <c r="O462" s="89" t="s">
        <v>377</v>
      </c>
    </row>
    <row r="463" spans="15:15">
      <c r="O463" s="89" t="s">
        <v>313</v>
      </c>
    </row>
    <row r="464" spans="15:15">
      <c r="O464" s="89" t="s">
        <v>378</v>
      </c>
    </row>
    <row r="465" spans="15:15">
      <c r="O465" s="89" t="s">
        <v>315</v>
      </c>
    </row>
    <row r="466" spans="15:15">
      <c r="O466" s="89" t="s">
        <v>379</v>
      </c>
    </row>
    <row r="467" spans="15:15">
      <c r="O467" s="89" t="s">
        <v>315</v>
      </c>
    </row>
    <row r="468" spans="15:15">
      <c r="O468" s="89" t="s">
        <v>380</v>
      </c>
    </row>
    <row r="469" spans="15:15">
      <c r="O469" s="89" t="s">
        <v>315</v>
      </c>
    </row>
    <row r="470" spans="15:15">
      <c r="O470" s="89" t="s">
        <v>381</v>
      </c>
    </row>
    <row r="471" spans="15:15">
      <c r="O471" s="89" t="s">
        <v>319</v>
      </c>
    </row>
    <row r="472" spans="15:15">
      <c r="O472" s="89" t="s">
        <v>337</v>
      </c>
    </row>
    <row r="473" spans="15:15">
      <c r="O473" s="89" t="s">
        <v>548</v>
      </c>
    </row>
    <row r="474" spans="15:15">
      <c r="O474" s="89" t="s">
        <v>341</v>
      </c>
    </row>
    <row r="475" spans="15:15">
      <c r="O475" s="89" t="s">
        <v>321</v>
      </c>
    </row>
    <row r="476" spans="15:15">
      <c r="O476" s="89" t="s">
        <v>325</v>
      </c>
    </row>
    <row r="477" spans="15:15">
      <c r="O477" s="89"/>
    </row>
    <row r="478" spans="15:15">
      <c r="O478" s="89" t="s">
        <v>322</v>
      </c>
    </row>
    <row r="479" spans="15:15">
      <c r="O479" s="89"/>
    </row>
    <row r="480" spans="15:15">
      <c r="O480" s="89" t="s">
        <v>382</v>
      </c>
    </row>
    <row r="481" spans="15:15">
      <c r="O481" s="89" t="s">
        <v>383</v>
      </c>
    </row>
    <row r="482" spans="15:15">
      <c r="O482" s="89" t="s">
        <v>310</v>
      </c>
    </row>
    <row r="483" spans="15:15">
      <c r="O483" s="89" t="s">
        <v>331</v>
      </c>
    </row>
    <row r="484" spans="15:15">
      <c r="O484" s="89" t="s">
        <v>332</v>
      </c>
    </row>
    <row r="485" spans="15:15">
      <c r="O485" s="89" t="s">
        <v>313</v>
      </c>
    </row>
    <row r="486" spans="15:15">
      <c r="O486" s="89" t="s">
        <v>333</v>
      </c>
    </row>
    <row r="487" spans="15:15">
      <c r="O487" s="89" t="s">
        <v>315</v>
      </c>
    </row>
    <row r="488" spans="15:15">
      <c r="O488" s="89" t="s">
        <v>334</v>
      </c>
    </row>
    <row r="489" spans="15:15">
      <c r="O489" s="89" t="s">
        <v>315</v>
      </c>
    </row>
    <row r="490" spans="15:15">
      <c r="O490" s="89" t="s">
        <v>335</v>
      </c>
    </row>
    <row r="491" spans="15:15">
      <c r="O491" s="89" t="s">
        <v>315</v>
      </c>
    </row>
    <row r="492" spans="15:15">
      <c r="O492" s="89" t="s">
        <v>336</v>
      </c>
    </row>
    <row r="493" spans="15:15">
      <c r="O493" s="89" t="s">
        <v>319</v>
      </c>
    </row>
    <row r="494" spans="15:15">
      <c r="O494" s="89" t="s">
        <v>337</v>
      </c>
    </row>
    <row r="495" spans="15:15">
      <c r="O495" s="89" t="s">
        <v>547</v>
      </c>
    </row>
    <row r="496" spans="15:15">
      <c r="O496" s="89" t="s">
        <v>341</v>
      </c>
    </row>
    <row r="497" spans="15:15">
      <c r="O497" s="89" t="s">
        <v>321</v>
      </c>
    </row>
    <row r="498" spans="15:15">
      <c r="O498" s="89" t="s">
        <v>325</v>
      </c>
    </row>
    <row r="499" spans="15:15">
      <c r="O499" s="89"/>
    </row>
    <row r="500" spans="15:15">
      <c r="O500" s="89" t="s">
        <v>322</v>
      </c>
    </row>
    <row r="501" spans="15:15">
      <c r="O501" s="89"/>
    </row>
    <row r="502" spans="15:15">
      <c r="O502" s="89" t="s">
        <v>384</v>
      </c>
    </row>
    <row r="503" spans="15:15">
      <c r="O503" s="89" t="s">
        <v>385</v>
      </c>
    </row>
    <row r="504" spans="15:15">
      <c r="O504" s="89" t="s">
        <v>310</v>
      </c>
    </row>
    <row r="505" spans="15:15">
      <c r="O505" s="89" t="s">
        <v>331</v>
      </c>
    </row>
    <row r="506" spans="15:15">
      <c r="O506" s="89" t="s">
        <v>377</v>
      </c>
    </row>
    <row r="507" spans="15:15">
      <c r="O507" s="89" t="s">
        <v>313</v>
      </c>
    </row>
    <row r="508" spans="15:15">
      <c r="O508" s="89" t="s">
        <v>378</v>
      </c>
    </row>
    <row r="509" spans="15:15">
      <c r="O509" s="89" t="s">
        <v>315</v>
      </c>
    </row>
    <row r="510" spans="15:15">
      <c r="O510" s="89" t="s">
        <v>379</v>
      </c>
    </row>
    <row r="511" spans="15:15">
      <c r="O511" s="89" t="s">
        <v>315</v>
      </c>
    </row>
    <row r="512" spans="15:15">
      <c r="O512" s="89" t="s">
        <v>380</v>
      </c>
    </row>
    <row r="513" spans="15:15">
      <c r="O513" s="89" t="s">
        <v>315</v>
      </c>
    </row>
    <row r="514" spans="15:15">
      <c r="O514" s="89" t="s">
        <v>381</v>
      </c>
    </row>
    <row r="515" spans="15:15">
      <c r="O515" s="89" t="s">
        <v>319</v>
      </c>
    </row>
    <row r="516" spans="15:15">
      <c r="O516" s="89" t="s">
        <v>337</v>
      </c>
    </row>
    <row r="517" spans="15:15">
      <c r="O517" s="89" t="s">
        <v>547</v>
      </c>
    </row>
    <row r="518" spans="15:15">
      <c r="O518" s="89" t="s">
        <v>341</v>
      </c>
    </row>
    <row r="519" spans="15:15">
      <c r="O519" s="89" t="s">
        <v>321</v>
      </c>
    </row>
    <row r="520" spans="15:15">
      <c r="O520" s="89" t="s">
        <v>325</v>
      </c>
    </row>
    <row r="521" spans="15:15">
      <c r="O521" s="89"/>
    </row>
    <row r="522" spans="15:15">
      <c r="O522" s="89" t="s">
        <v>322</v>
      </c>
    </row>
    <row r="523" spans="15:15">
      <c r="O523" s="89"/>
    </row>
    <row r="524" spans="15:15">
      <c r="O524" s="89" t="s">
        <v>386</v>
      </c>
    </row>
    <row r="525" spans="15:15">
      <c r="O525" s="89" t="s">
        <v>387</v>
      </c>
    </row>
    <row r="526" spans="15:15">
      <c r="O526" s="89" t="s">
        <v>310</v>
      </c>
    </row>
    <row r="527" spans="15:15">
      <c r="O527" s="89" t="s">
        <v>331</v>
      </c>
    </row>
    <row r="528" spans="15:15">
      <c r="O528" s="89" t="s">
        <v>332</v>
      </c>
    </row>
    <row r="529" spans="15:15">
      <c r="O529" s="89" t="s">
        <v>313</v>
      </c>
    </row>
    <row r="530" spans="15:15">
      <c r="O530" s="89" t="s">
        <v>333</v>
      </c>
    </row>
    <row r="531" spans="15:15">
      <c r="O531" s="89" t="s">
        <v>315</v>
      </c>
    </row>
    <row r="532" spans="15:15">
      <c r="O532" s="89" t="s">
        <v>334</v>
      </c>
    </row>
    <row r="533" spans="15:15">
      <c r="O533" s="89" t="s">
        <v>315</v>
      </c>
    </row>
    <row r="534" spans="15:15">
      <c r="O534" s="89" t="s">
        <v>335</v>
      </c>
    </row>
    <row r="535" spans="15:15">
      <c r="O535" s="89" t="s">
        <v>315</v>
      </c>
    </row>
    <row r="536" spans="15:15">
      <c r="O536" s="89" t="s">
        <v>336</v>
      </c>
    </row>
    <row r="537" spans="15:15">
      <c r="O537" s="89" t="s">
        <v>319</v>
      </c>
    </row>
    <row r="538" spans="15:15">
      <c r="O538" s="89" t="s">
        <v>337</v>
      </c>
    </row>
    <row r="539" spans="15:15">
      <c r="O539" s="89" t="s">
        <v>321</v>
      </c>
    </row>
    <row r="540" spans="15:15">
      <c r="O540" s="89" t="s">
        <v>341</v>
      </c>
    </row>
    <row r="541" spans="15:15">
      <c r="O541" s="89" t="s">
        <v>548</v>
      </c>
    </row>
    <row r="542" spans="15:15">
      <c r="O542" s="89" t="s">
        <v>325</v>
      </c>
    </row>
    <row r="543" spans="15:15">
      <c r="O543" s="89"/>
    </row>
    <row r="544" spans="15:15">
      <c r="O544" s="89" t="s">
        <v>322</v>
      </c>
    </row>
    <row r="545" spans="15:15">
      <c r="O545" s="89"/>
    </row>
    <row r="546" spans="15:15">
      <c r="O546" s="89" t="s">
        <v>388</v>
      </c>
    </row>
    <row r="547" spans="15:15">
      <c r="O547" s="89" t="s">
        <v>389</v>
      </c>
    </row>
    <row r="548" spans="15:15">
      <c r="O548" s="89" t="s">
        <v>310</v>
      </c>
    </row>
    <row r="549" spans="15:15">
      <c r="O549" s="89" t="s">
        <v>311</v>
      </c>
    </row>
    <row r="550" spans="15:15">
      <c r="O550" s="89" t="s">
        <v>312</v>
      </c>
    </row>
    <row r="551" spans="15:15">
      <c r="O551" s="89" t="s">
        <v>313</v>
      </c>
    </row>
    <row r="552" spans="15:15">
      <c r="O552" s="89" t="s">
        <v>314</v>
      </c>
    </row>
    <row r="553" spans="15:15">
      <c r="O553" s="89" t="s">
        <v>315</v>
      </c>
    </row>
    <row r="554" spans="15:15">
      <c r="O554" s="89" t="s">
        <v>316</v>
      </c>
    </row>
    <row r="555" spans="15:15">
      <c r="O555" s="89" t="s">
        <v>315</v>
      </c>
    </row>
    <row r="556" spans="15:15">
      <c r="O556" s="89" t="s">
        <v>317</v>
      </c>
    </row>
    <row r="557" spans="15:15">
      <c r="O557" s="89" t="s">
        <v>315</v>
      </c>
    </row>
    <row r="558" spans="15:15">
      <c r="O558" s="89" t="s">
        <v>390</v>
      </c>
    </row>
    <row r="559" spans="15:15">
      <c r="O559" s="89" t="s">
        <v>319</v>
      </c>
    </row>
    <row r="560" spans="15:15">
      <c r="O560" s="89" t="s">
        <v>391</v>
      </c>
    </row>
    <row r="561" spans="15:15">
      <c r="O561" s="89" t="s">
        <v>548</v>
      </c>
    </row>
    <row r="562" spans="15:15">
      <c r="O562" s="89" t="s">
        <v>341</v>
      </c>
    </row>
    <row r="563" spans="15:15">
      <c r="O563" s="89" t="s">
        <v>321</v>
      </c>
    </row>
    <row r="564" spans="15:15">
      <c r="O564" s="89" t="s">
        <v>325</v>
      </c>
    </row>
    <row r="565" spans="15:15">
      <c r="O565" s="89"/>
    </row>
    <row r="566" spans="15:15">
      <c r="O566" s="89" t="s">
        <v>322</v>
      </c>
    </row>
    <row r="567" spans="15:15">
      <c r="O567" s="89"/>
    </row>
    <row r="568" spans="15:15">
      <c r="O568" s="89" t="s">
        <v>392</v>
      </c>
    </row>
    <row r="569" spans="15:15">
      <c r="O569" s="89" t="s">
        <v>393</v>
      </c>
    </row>
    <row r="570" spans="15:15">
      <c r="O570" s="89" t="s">
        <v>310</v>
      </c>
    </row>
    <row r="571" spans="15:15">
      <c r="O571" s="89" t="s">
        <v>311</v>
      </c>
    </row>
    <row r="572" spans="15:15">
      <c r="O572" s="89" t="s">
        <v>312</v>
      </c>
    </row>
    <row r="573" spans="15:15">
      <c r="O573" s="89" t="s">
        <v>313</v>
      </c>
    </row>
    <row r="574" spans="15:15">
      <c r="O574" s="89" t="s">
        <v>314</v>
      </c>
    </row>
    <row r="575" spans="15:15">
      <c r="O575" s="89" t="s">
        <v>315</v>
      </c>
    </row>
    <row r="576" spans="15:15">
      <c r="O576" s="89" t="s">
        <v>316</v>
      </c>
    </row>
    <row r="577" spans="15:15">
      <c r="O577" s="89" t="s">
        <v>315</v>
      </c>
    </row>
    <row r="578" spans="15:15">
      <c r="O578" s="89" t="s">
        <v>317</v>
      </c>
    </row>
    <row r="579" spans="15:15">
      <c r="O579" s="89" t="s">
        <v>315</v>
      </c>
    </row>
    <row r="580" spans="15:15">
      <c r="O580" s="89" t="s">
        <v>318</v>
      </c>
    </row>
    <row r="581" spans="15:15">
      <c r="O581" s="89" t="s">
        <v>319</v>
      </c>
    </row>
    <row r="582" spans="15:15">
      <c r="O582" s="89" t="s">
        <v>394</v>
      </c>
    </row>
    <row r="583" spans="15:15">
      <c r="O583" s="89" t="s">
        <v>551</v>
      </c>
    </row>
    <row r="584" spans="15:15">
      <c r="O584" s="89" t="s">
        <v>341</v>
      </c>
    </row>
    <row r="585" spans="15:15">
      <c r="O585" s="89" t="s">
        <v>321</v>
      </c>
    </row>
    <row r="586" spans="15:15">
      <c r="O586" s="89" t="s">
        <v>325</v>
      </c>
    </row>
    <row r="587" spans="15:15">
      <c r="O587" s="89"/>
    </row>
    <row r="588" spans="15:15">
      <c r="O588" s="89" t="s">
        <v>322</v>
      </c>
    </row>
    <row r="589" spans="15:15">
      <c r="O589" s="89"/>
    </row>
    <row r="590" spans="15:15">
      <c r="O590" s="89" t="s">
        <v>395</v>
      </c>
    </row>
    <row r="591" spans="15:15">
      <c r="O591" s="89" t="s">
        <v>324</v>
      </c>
    </row>
    <row r="592" spans="15:15">
      <c r="O592" s="89" t="s">
        <v>310</v>
      </c>
    </row>
    <row r="593" spans="15:15">
      <c r="O593" s="89" t="s">
        <v>311</v>
      </c>
    </row>
    <row r="594" spans="15:15">
      <c r="O594" s="89" t="s">
        <v>312</v>
      </c>
    </row>
    <row r="595" spans="15:15">
      <c r="O595" s="89" t="s">
        <v>313</v>
      </c>
    </row>
    <row r="596" spans="15:15">
      <c r="O596" s="89" t="s">
        <v>314</v>
      </c>
    </row>
    <row r="597" spans="15:15">
      <c r="O597" s="89" t="s">
        <v>315</v>
      </c>
    </row>
    <row r="598" spans="15:15">
      <c r="O598" s="89" t="s">
        <v>316</v>
      </c>
    </row>
    <row r="599" spans="15:15">
      <c r="O599" s="89" t="s">
        <v>315</v>
      </c>
    </row>
    <row r="600" spans="15:15">
      <c r="O600" s="89" t="s">
        <v>317</v>
      </c>
    </row>
    <row r="601" spans="15:15">
      <c r="O601" s="89" t="s">
        <v>315</v>
      </c>
    </row>
    <row r="602" spans="15:15">
      <c r="O602" s="89" t="s">
        <v>318</v>
      </c>
    </row>
    <row r="603" spans="15:15">
      <c r="O603" s="89" t="s">
        <v>319</v>
      </c>
    </row>
    <row r="604" spans="15:15">
      <c r="O604" s="89" t="s">
        <v>394</v>
      </c>
    </row>
    <row r="605" spans="15:15">
      <c r="O605" s="89" t="s">
        <v>551</v>
      </c>
    </row>
    <row r="606" spans="15:15">
      <c r="O606" s="89" t="s">
        <v>341</v>
      </c>
    </row>
    <row r="607" spans="15:15">
      <c r="O607" s="89" t="s">
        <v>321</v>
      </c>
    </row>
    <row r="608" spans="15:15">
      <c r="O608" s="89" t="s">
        <v>325</v>
      </c>
    </row>
    <row r="609" spans="15:15">
      <c r="O609" s="89"/>
    </row>
    <row r="610" spans="15:15">
      <c r="O610" s="89" t="s">
        <v>322</v>
      </c>
    </row>
    <row r="611" spans="15:15">
      <c r="O611" s="89"/>
    </row>
    <row r="612" spans="15:15">
      <c r="O612" s="89" t="s">
        <v>396</v>
      </c>
    </row>
    <row r="613" spans="15:15">
      <c r="O613" s="89" t="s">
        <v>393</v>
      </c>
    </row>
    <row r="614" spans="15:15">
      <c r="O614" s="89" t="s">
        <v>310</v>
      </c>
    </row>
    <row r="615" spans="15:15">
      <c r="O615" s="89" t="s">
        <v>311</v>
      </c>
    </row>
    <row r="616" spans="15:15">
      <c r="O616" s="89" t="s">
        <v>312</v>
      </c>
    </row>
    <row r="617" spans="15:15">
      <c r="O617" s="89" t="s">
        <v>313</v>
      </c>
    </row>
    <row r="618" spans="15:15">
      <c r="O618" s="89" t="s">
        <v>314</v>
      </c>
    </row>
    <row r="619" spans="15:15">
      <c r="O619" s="89" t="s">
        <v>315</v>
      </c>
    </row>
    <row r="620" spans="15:15">
      <c r="O620" s="89" t="s">
        <v>316</v>
      </c>
    </row>
    <row r="621" spans="15:15">
      <c r="O621" s="89" t="s">
        <v>315</v>
      </c>
    </row>
    <row r="622" spans="15:15">
      <c r="O622" s="89" t="s">
        <v>317</v>
      </c>
    </row>
    <row r="623" spans="15:15">
      <c r="O623" s="89" t="s">
        <v>315</v>
      </c>
    </row>
    <row r="624" spans="15:15">
      <c r="O624" s="89" t="s">
        <v>318</v>
      </c>
    </row>
    <row r="625" spans="15:15">
      <c r="O625" s="89" t="s">
        <v>319</v>
      </c>
    </row>
    <row r="626" spans="15:15">
      <c r="O626" s="89" t="s">
        <v>394</v>
      </c>
    </row>
    <row r="627" spans="15:15">
      <c r="O627" s="89" t="s">
        <v>551</v>
      </c>
    </row>
    <row r="628" spans="15:15">
      <c r="O628" s="89" t="s">
        <v>341</v>
      </c>
    </row>
    <row r="629" spans="15:15">
      <c r="O629" s="89" t="s">
        <v>321</v>
      </c>
    </row>
    <row r="630" spans="15:15">
      <c r="O630" s="89" t="s">
        <v>325</v>
      </c>
    </row>
    <row r="631" spans="15:15">
      <c r="O631" s="89"/>
    </row>
    <row r="632" spans="15:15">
      <c r="O632" s="89" t="s">
        <v>322</v>
      </c>
    </row>
    <row r="633" spans="15:15">
      <c r="O633" s="89"/>
    </row>
    <row r="634" spans="15:15">
      <c r="O634" s="89" t="s">
        <v>397</v>
      </c>
    </row>
    <row r="635" spans="15:15">
      <c r="O635" s="89" t="s">
        <v>330</v>
      </c>
    </row>
    <row r="636" spans="15:15">
      <c r="O636" s="89" t="s">
        <v>310</v>
      </c>
    </row>
    <row r="637" spans="15:15">
      <c r="O637" s="89" t="s">
        <v>331</v>
      </c>
    </row>
    <row r="638" spans="15:15">
      <c r="O638" s="89" t="s">
        <v>332</v>
      </c>
    </row>
    <row r="639" spans="15:15">
      <c r="O639" s="89" t="s">
        <v>313</v>
      </c>
    </row>
    <row r="640" spans="15:15">
      <c r="O640" s="89" t="s">
        <v>333</v>
      </c>
    </row>
    <row r="641" spans="15:15">
      <c r="O641" s="89" t="s">
        <v>315</v>
      </c>
    </row>
    <row r="642" spans="15:15">
      <c r="O642" s="89" t="s">
        <v>334</v>
      </c>
    </row>
    <row r="643" spans="15:15">
      <c r="O643" s="89" t="s">
        <v>315</v>
      </c>
    </row>
    <row r="644" spans="15:15">
      <c r="O644" s="89" t="s">
        <v>335</v>
      </c>
    </row>
    <row r="645" spans="15:15">
      <c r="O645" s="89" t="s">
        <v>315</v>
      </c>
    </row>
    <row r="646" spans="15:15">
      <c r="O646" s="89" t="s">
        <v>336</v>
      </c>
    </row>
    <row r="647" spans="15:15">
      <c r="O647" s="89" t="s">
        <v>319</v>
      </c>
    </row>
    <row r="648" spans="15:15">
      <c r="O648" s="89" t="s">
        <v>337</v>
      </c>
    </row>
    <row r="649" spans="15:15">
      <c r="O649" s="89" t="s">
        <v>552</v>
      </c>
    </row>
    <row r="650" spans="15:15">
      <c r="O650" s="89" t="s">
        <v>320</v>
      </c>
    </row>
    <row r="651" spans="15:15">
      <c r="O651" s="89" t="s">
        <v>398</v>
      </c>
    </row>
    <row r="652" spans="15:15">
      <c r="O652" s="89" t="s">
        <v>321</v>
      </c>
    </row>
    <row r="653" spans="15:15">
      <c r="O653" s="89" t="s">
        <v>325</v>
      </c>
    </row>
    <row r="654" spans="15:15">
      <c r="O654" s="89"/>
    </row>
    <row r="655" spans="15:15">
      <c r="O655" s="89" t="s">
        <v>327</v>
      </c>
    </row>
    <row r="656" spans="15:15">
      <c r="O656" s="89" t="s">
        <v>328</v>
      </c>
    </row>
    <row r="657" spans="15:15">
      <c r="O657" s="89" t="s">
        <v>399</v>
      </c>
    </row>
    <row r="658" spans="15:15">
      <c r="O658" s="89" t="s">
        <v>340</v>
      </c>
    </row>
    <row r="659" spans="15:15">
      <c r="O659" s="89" t="s">
        <v>310</v>
      </c>
    </row>
    <row r="660" spans="15:15">
      <c r="O660" s="89" t="s">
        <v>331</v>
      </c>
    </row>
    <row r="661" spans="15:15">
      <c r="O661" s="89" t="s">
        <v>332</v>
      </c>
    </row>
    <row r="662" spans="15:15">
      <c r="O662" s="89" t="s">
        <v>313</v>
      </c>
    </row>
    <row r="663" spans="15:15">
      <c r="O663" s="89" t="s">
        <v>333</v>
      </c>
    </row>
    <row r="664" spans="15:15">
      <c r="O664" s="89" t="s">
        <v>315</v>
      </c>
    </row>
    <row r="665" spans="15:15">
      <c r="O665" s="89" t="s">
        <v>334</v>
      </c>
    </row>
    <row r="666" spans="15:15">
      <c r="O666" s="89" t="s">
        <v>315</v>
      </c>
    </row>
    <row r="667" spans="15:15">
      <c r="O667" s="89" t="s">
        <v>335</v>
      </c>
    </row>
    <row r="668" spans="15:15">
      <c r="O668" s="89" t="s">
        <v>315</v>
      </c>
    </row>
    <row r="669" spans="15:15">
      <c r="O669" s="89" t="s">
        <v>336</v>
      </c>
    </row>
    <row r="670" spans="15:15">
      <c r="O670" s="89" t="s">
        <v>319</v>
      </c>
    </row>
    <row r="671" spans="15:15">
      <c r="O671" s="89" t="s">
        <v>337</v>
      </c>
    </row>
    <row r="672" spans="15:15">
      <c r="O672" s="89" t="s">
        <v>551</v>
      </c>
    </row>
    <row r="673" spans="15:15">
      <c r="O673" s="89" t="s">
        <v>320</v>
      </c>
    </row>
    <row r="674" spans="15:15">
      <c r="O674" s="89" t="s">
        <v>394</v>
      </c>
    </row>
    <row r="675" spans="15:15">
      <c r="O675" s="89" t="s">
        <v>400</v>
      </c>
    </row>
    <row r="676" spans="15:15">
      <c r="O676" s="89" t="s">
        <v>342</v>
      </c>
    </row>
    <row r="677" spans="15:15">
      <c r="O677" s="89"/>
    </row>
    <row r="678" spans="15:15">
      <c r="O678" s="89" t="s">
        <v>322</v>
      </c>
    </row>
    <row r="679" spans="15:15">
      <c r="O679" s="89"/>
    </row>
    <row r="680" spans="15:15">
      <c r="O680" s="89" t="s">
        <v>401</v>
      </c>
    </row>
    <row r="681" spans="15:15">
      <c r="O681" s="89" t="s">
        <v>344</v>
      </c>
    </row>
    <row r="682" spans="15:15">
      <c r="O682" s="89" t="s">
        <v>310</v>
      </c>
    </row>
    <row r="683" spans="15:15">
      <c r="O683" s="89" t="s">
        <v>331</v>
      </c>
    </row>
    <row r="684" spans="15:15">
      <c r="O684" s="89" t="s">
        <v>332</v>
      </c>
    </row>
    <row r="685" spans="15:15">
      <c r="O685" s="89" t="s">
        <v>313</v>
      </c>
    </row>
    <row r="686" spans="15:15">
      <c r="O686" s="89" t="s">
        <v>333</v>
      </c>
    </row>
    <row r="687" spans="15:15">
      <c r="O687" s="89" t="s">
        <v>315</v>
      </c>
    </row>
    <row r="688" spans="15:15">
      <c r="O688" s="89" t="s">
        <v>334</v>
      </c>
    </row>
    <row r="689" spans="15:15">
      <c r="O689" s="89" t="s">
        <v>315</v>
      </c>
    </row>
    <row r="690" spans="15:15">
      <c r="O690" s="89" t="s">
        <v>335</v>
      </c>
    </row>
    <row r="691" spans="15:15">
      <c r="O691" s="89" t="s">
        <v>315</v>
      </c>
    </row>
    <row r="692" spans="15:15">
      <c r="O692" s="89" t="s">
        <v>336</v>
      </c>
    </row>
    <row r="693" spans="15:15">
      <c r="O693" s="89" t="s">
        <v>319</v>
      </c>
    </row>
    <row r="694" spans="15:15">
      <c r="O694" s="89" t="s">
        <v>337</v>
      </c>
    </row>
    <row r="695" spans="15:15">
      <c r="O695" s="89" t="s">
        <v>551</v>
      </c>
    </row>
    <row r="696" spans="15:15">
      <c r="O696" s="89" t="s">
        <v>320</v>
      </c>
    </row>
    <row r="697" spans="15:15">
      <c r="O697" s="89" t="s">
        <v>402</v>
      </c>
    </row>
    <row r="698" spans="15:15">
      <c r="O698" s="89" t="s">
        <v>321</v>
      </c>
    </row>
    <row r="699" spans="15:15">
      <c r="O699" s="89" t="s">
        <v>306</v>
      </c>
    </row>
    <row r="700" spans="15:15">
      <c r="O700" s="89" t="s">
        <v>328</v>
      </c>
    </row>
    <row r="701" spans="15:15">
      <c r="O701" s="89" t="s">
        <v>322</v>
      </c>
    </row>
    <row r="702" spans="15:15">
      <c r="O702" s="89" t="s">
        <v>403</v>
      </c>
    </row>
    <row r="703" spans="15:15">
      <c r="O703" s="89" t="s">
        <v>346</v>
      </c>
    </row>
    <row r="704" spans="15:15">
      <c r="O704" s="89" t="s">
        <v>310</v>
      </c>
    </row>
    <row r="705" spans="15:15">
      <c r="O705" s="89" t="s">
        <v>331</v>
      </c>
    </row>
    <row r="706" spans="15:15">
      <c r="O706" s="89" t="s">
        <v>332</v>
      </c>
    </row>
    <row r="707" spans="15:15">
      <c r="O707" s="89" t="s">
        <v>313</v>
      </c>
    </row>
    <row r="708" spans="15:15">
      <c r="O708" s="89" t="s">
        <v>333</v>
      </c>
    </row>
    <row r="709" spans="15:15">
      <c r="O709" s="89" t="s">
        <v>315</v>
      </c>
    </row>
    <row r="710" spans="15:15">
      <c r="O710" s="89" t="s">
        <v>334</v>
      </c>
    </row>
    <row r="711" spans="15:15">
      <c r="O711" s="89" t="s">
        <v>315</v>
      </c>
    </row>
    <row r="712" spans="15:15">
      <c r="O712" s="89" t="s">
        <v>335</v>
      </c>
    </row>
    <row r="713" spans="15:15">
      <c r="O713" s="89" t="s">
        <v>315</v>
      </c>
    </row>
    <row r="714" spans="15:15">
      <c r="O714" s="89" t="s">
        <v>336</v>
      </c>
    </row>
    <row r="715" spans="15:15">
      <c r="O715" s="89" t="s">
        <v>319</v>
      </c>
    </row>
    <row r="716" spans="15:15">
      <c r="O716" s="89" t="s">
        <v>337</v>
      </c>
    </row>
    <row r="717" spans="15:15">
      <c r="O717" s="89" t="s">
        <v>551</v>
      </c>
    </row>
    <row r="718" spans="15:15">
      <c r="O718" s="89" t="s">
        <v>320</v>
      </c>
    </row>
    <row r="719" spans="15:15">
      <c r="O719" s="89" t="s">
        <v>402</v>
      </c>
    </row>
    <row r="720" spans="15:15">
      <c r="O720" s="89" t="s">
        <v>321</v>
      </c>
    </row>
    <row r="721" spans="15:15">
      <c r="O721" s="89" t="s">
        <v>325</v>
      </c>
    </row>
    <row r="722" spans="15:15">
      <c r="O722" s="89"/>
    </row>
    <row r="723" spans="15:15">
      <c r="O723" s="89" t="s">
        <v>322</v>
      </c>
    </row>
    <row r="724" spans="15:15">
      <c r="O724" s="89"/>
    </row>
    <row r="725" spans="15:15">
      <c r="O725" s="89" t="s">
        <v>404</v>
      </c>
    </row>
    <row r="726" spans="15:15">
      <c r="O726" s="89" t="s">
        <v>348</v>
      </c>
    </row>
    <row r="727" spans="15:15">
      <c r="O727" s="89" t="s">
        <v>310</v>
      </c>
    </row>
    <row r="728" spans="15:15">
      <c r="O728" s="89" t="s">
        <v>331</v>
      </c>
    </row>
    <row r="729" spans="15:15">
      <c r="O729" s="89" t="s">
        <v>332</v>
      </c>
    </row>
    <row r="730" spans="15:15">
      <c r="O730" s="89" t="s">
        <v>313</v>
      </c>
    </row>
    <row r="731" spans="15:15">
      <c r="O731" s="89" t="s">
        <v>333</v>
      </c>
    </row>
    <row r="732" spans="15:15">
      <c r="O732" s="89" t="s">
        <v>315</v>
      </c>
    </row>
    <row r="733" spans="15:15">
      <c r="O733" s="89" t="s">
        <v>334</v>
      </c>
    </row>
    <row r="734" spans="15:15">
      <c r="O734" s="89" t="s">
        <v>315</v>
      </c>
    </row>
    <row r="735" spans="15:15">
      <c r="O735" s="89" t="s">
        <v>335</v>
      </c>
    </row>
    <row r="736" spans="15:15">
      <c r="O736" s="89" t="s">
        <v>315</v>
      </c>
    </row>
    <row r="737" spans="15:15">
      <c r="O737" s="89" t="s">
        <v>336</v>
      </c>
    </row>
    <row r="738" spans="15:15">
      <c r="O738" s="89" t="s">
        <v>319</v>
      </c>
    </row>
    <row r="739" spans="15:15">
      <c r="O739" s="89" t="s">
        <v>337</v>
      </c>
    </row>
    <row r="740" spans="15:15">
      <c r="O740" s="89" t="s">
        <v>551</v>
      </c>
    </row>
    <row r="741" spans="15:15">
      <c r="O741" s="89" t="s">
        <v>320</v>
      </c>
    </row>
    <row r="742" spans="15:15">
      <c r="O742" s="89" t="s">
        <v>402</v>
      </c>
    </row>
    <row r="743" spans="15:15">
      <c r="O743" s="89" t="s">
        <v>321</v>
      </c>
    </row>
    <row r="744" spans="15:15">
      <c r="O744" s="89" t="s">
        <v>325</v>
      </c>
    </row>
    <row r="745" spans="15:15">
      <c r="O745" s="89"/>
    </row>
    <row r="746" spans="15:15">
      <c r="O746" s="89" t="s">
        <v>322</v>
      </c>
    </row>
    <row r="747" spans="15:15">
      <c r="O747" s="89"/>
    </row>
    <row r="748" spans="15:15">
      <c r="O748" s="89" t="s">
        <v>405</v>
      </c>
    </row>
    <row r="749" spans="15:15">
      <c r="O749" s="89" t="s">
        <v>350</v>
      </c>
    </row>
    <row r="750" spans="15:15">
      <c r="O750" s="89" t="s">
        <v>310</v>
      </c>
    </row>
    <row r="751" spans="15:15">
      <c r="O751" s="89" t="s">
        <v>331</v>
      </c>
    </row>
    <row r="752" spans="15:15">
      <c r="O752" s="89" t="s">
        <v>332</v>
      </c>
    </row>
    <row r="753" spans="15:15">
      <c r="O753" s="89" t="s">
        <v>313</v>
      </c>
    </row>
    <row r="754" spans="15:15">
      <c r="O754" s="89" t="s">
        <v>333</v>
      </c>
    </row>
    <row r="755" spans="15:15">
      <c r="O755" s="89" t="s">
        <v>315</v>
      </c>
    </row>
    <row r="756" spans="15:15">
      <c r="O756" s="89" t="s">
        <v>334</v>
      </c>
    </row>
    <row r="757" spans="15:15">
      <c r="O757" s="89" t="s">
        <v>315</v>
      </c>
    </row>
    <row r="758" spans="15:15">
      <c r="O758" s="89" t="s">
        <v>335</v>
      </c>
    </row>
    <row r="759" spans="15:15">
      <c r="O759" s="89" t="s">
        <v>315</v>
      </c>
    </row>
    <row r="760" spans="15:15">
      <c r="O760" s="89" t="s">
        <v>336</v>
      </c>
    </row>
    <row r="761" spans="15:15">
      <c r="O761" s="89" t="s">
        <v>319</v>
      </c>
    </row>
    <row r="762" spans="15:15">
      <c r="O762" s="89" t="s">
        <v>337</v>
      </c>
    </row>
    <row r="763" spans="15:15">
      <c r="O763" s="89" t="s">
        <v>551</v>
      </c>
    </row>
    <row r="764" spans="15:15">
      <c r="O764" s="89" t="s">
        <v>320</v>
      </c>
    </row>
    <row r="765" spans="15:15">
      <c r="O765" s="89" t="s">
        <v>402</v>
      </c>
    </row>
    <row r="766" spans="15:15">
      <c r="O766" s="89" t="s">
        <v>321</v>
      </c>
    </row>
    <row r="767" spans="15:15">
      <c r="O767" s="89" t="s">
        <v>325</v>
      </c>
    </row>
    <row r="768" spans="15:15">
      <c r="O768" s="89"/>
    </row>
    <row r="769" spans="15:15">
      <c r="O769" s="89" t="s">
        <v>322</v>
      </c>
    </row>
    <row r="770" spans="15:15">
      <c r="O770" s="89"/>
    </row>
    <row r="771" spans="15:15">
      <c r="O771" s="89" t="s">
        <v>406</v>
      </c>
    </row>
    <row r="772" spans="15:15">
      <c r="O772" s="89" t="s">
        <v>352</v>
      </c>
    </row>
    <row r="773" spans="15:15">
      <c r="O773" s="89" t="s">
        <v>310</v>
      </c>
    </row>
    <row r="774" spans="15:15">
      <c r="O774" s="89" t="s">
        <v>331</v>
      </c>
    </row>
    <row r="775" spans="15:15">
      <c r="O775" s="89" t="s">
        <v>332</v>
      </c>
    </row>
    <row r="776" spans="15:15">
      <c r="O776" s="89" t="s">
        <v>313</v>
      </c>
    </row>
    <row r="777" spans="15:15">
      <c r="O777" s="89" t="s">
        <v>333</v>
      </c>
    </row>
    <row r="778" spans="15:15">
      <c r="O778" s="89" t="s">
        <v>315</v>
      </c>
    </row>
    <row r="779" spans="15:15">
      <c r="O779" s="89" t="s">
        <v>334</v>
      </c>
    </row>
    <row r="780" spans="15:15">
      <c r="O780" s="89" t="s">
        <v>315</v>
      </c>
    </row>
    <row r="781" spans="15:15">
      <c r="O781" s="89" t="s">
        <v>335</v>
      </c>
    </row>
    <row r="782" spans="15:15">
      <c r="O782" s="89" t="s">
        <v>315</v>
      </c>
    </row>
    <row r="783" spans="15:15">
      <c r="O783" s="89" t="s">
        <v>336</v>
      </c>
    </row>
    <row r="784" spans="15:15">
      <c r="O784" s="89" t="s">
        <v>319</v>
      </c>
    </row>
    <row r="785" spans="15:15">
      <c r="O785" s="89" t="s">
        <v>337</v>
      </c>
    </row>
    <row r="786" spans="15:15">
      <c r="O786" s="89" t="s">
        <v>551</v>
      </c>
    </row>
    <row r="787" spans="15:15">
      <c r="O787" s="89" t="s">
        <v>320</v>
      </c>
    </row>
    <row r="788" spans="15:15">
      <c r="O788" s="89" t="s">
        <v>402</v>
      </c>
    </row>
    <row r="789" spans="15:15">
      <c r="O789" s="89" t="s">
        <v>321</v>
      </c>
    </row>
    <row r="790" spans="15:15">
      <c r="O790" s="89" t="s">
        <v>325</v>
      </c>
    </row>
    <row r="791" spans="15:15">
      <c r="O791" s="89"/>
    </row>
    <row r="792" spans="15:15">
      <c r="O792" s="89" t="s">
        <v>322</v>
      </c>
    </row>
    <row r="793" spans="15:15">
      <c r="O793" s="89"/>
    </row>
    <row r="794" spans="15:15">
      <c r="O794" s="89" t="s">
        <v>407</v>
      </c>
    </row>
    <row r="795" spans="15:15">
      <c r="O795" s="89" t="s">
        <v>354</v>
      </c>
    </row>
    <row r="796" spans="15:15">
      <c r="O796" s="89" t="s">
        <v>310</v>
      </c>
    </row>
    <row r="797" spans="15:15">
      <c r="O797" s="89" t="s">
        <v>331</v>
      </c>
    </row>
    <row r="798" spans="15:15">
      <c r="O798" s="89" t="s">
        <v>332</v>
      </c>
    </row>
    <row r="799" spans="15:15">
      <c r="O799" s="89" t="s">
        <v>313</v>
      </c>
    </row>
    <row r="800" spans="15:15">
      <c r="O800" s="89" t="s">
        <v>333</v>
      </c>
    </row>
    <row r="801" spans="15:15">
      <c r="O801" s="89" t="s">
        <v>315</v>
      </c>
    </row>
    <row r="802" spans="15:15">
      <c r="O802" s="89" t="s">
        <v>334</v>
      </c>
    </row>
    <row r="803" spans="15:15">
      <c r="O803" s="89" t="s">
        <v>315</v>
      </c>
    </row>
    <row r="804" spans="15:15">
      <c r="O804" s="89" t="s">
        <v>335</v>
      </c>
    </row>
    <row r="805" spans="15:15">
      <c r="O805" s="89" t="s">
        <v>315</v>
      </c>
    </row>
    <row r="806" spans="15:15">
      <c r="O806" s="89" t="s">
        <v>336</v>
      </c>
    </row>
    <row r="807" spans="15:15">
      <c r="O807" s="89" t="s">
        <v>319</v>
      </c>
    </row>
    <row r="808" spans="15:15">
      <c r="O808" s="89" t="s">
        <v>337</v>
      </c>
    </row>
    <row r="809" spans="15:15">
      <c r="O809" s="89" t="s">
        <v>551</v>
      </c>
    </row>
    <row r="810" spans="15:15">
      <c r="O810" s="89" t="s">
        <v>320</v>
      </c>
    </row>
    <row r="811" spans="15:15">
      <c r="O811" s="89" t="s">
        <v>402</v>
      </c>
    </row>
    <row r="812" spans="15:15">
      <c r="O812" s="89" t="s">
        <v>321</v>
      </c>
    </row>
    <row r="813" spans="15:15">
      <c r="O813" s="89" t="s">
        <v>325</v>
      </c>
    </row>
    <row r="814" spans="15:15">
      <c r="O814" s="89"/>
    </row>
    <row r="815" spans="15:15">
      <c r="O815" s="89" t="s">
        <v>322</v>
      </c>
    </row>
    <row r="816" spans="15:15">
      <c r="O816" s="89"/>
    </row>
    <row r="817" spans="15:15">
      <c r="O817" s="89" t="s">
        <v>408</v>
      </c>
    </row>
    <row r="818" spans="15:15">
      <c r="O818" s="89" t="s">
        <v>356</v>
      </c>
    </row>
    <row r="819" spans="15:15">
      <c r="O819" s="89" t="s">
        <v>310</v>
      </c>
    </row>
    <row r="820" spans="15:15">
      <c r="O820" s="89" t="s">
        <v>331</v>
      </c>
    </row>
    <row r="821" spans="15:15">
      <c r="O821" s="89" t="s">
        <v>332</v>
      </c>
    </row>
    <row r="822" spans="15:15">
      <c r="O822" s="89" t="s">
        <v>313</v>
      </c>
    </row>
    <row r="823" spans="15:15">
      <c r="O823" s="89" t="s">
        <v>333</v>
      </c>
    </row>
    <row r="824" spans="15:15">
      <c r="O824" s="89" t="s">
        <v>315</v>
      </c>
    </row>
    <row r="825" spans="15:15">
      <c r="O825" s="89" t="s">
        <v>334</v>
      </c>
    </row>
    <row r="826" spans="15:15">
      <c r="O826" s="89" t="s">
        <v>315</v>
      </c>
    </row>
    <row r="827" spans="15:15">
      <c r="O827" s="89" t="s">
        <v>335</v>
      </c>
    </row>
    <row r="828" spans="15:15">
      <c r="O828" s="89" t="s">
        <v>315</v>
      </c>
    </row>
    <row r="829" spans="15:15">
      <c r="O829" s="89" t="s">
        <v>336</v>
      </c>
    </row>
    <row r="830" spans="15:15">
      <c r="O830" s="89" t="s">
        <v>319</v>
      </c>
    </row>
    <row r="831" spans="15:15">
      <c r="O831" s="89" t="s">
        <v>337</v>
      </c>
    </row>
    <row r="832" spans="15:15">
      <c r="O832" s="89" t="s">
        <v>551</v>
      </c>
    </row>
    <row r="833" spans="15:15">
      <c r="O833" s="89" t="s">
        <v>320</v>
      </c>
    </row>
    <row r="834" spans="15:15">
      <c r="O834" s="89" t="s">
        <v>402</v>
      </c>
    </row>
    <row r="835" spans="15:15">
      <c r="O835" s="89" t="s">
        <v>321</v>
      </c>
    </row>
    <row r="836" spans="15:15">
      <c r="O836" s="89" t="s">
        <v>325</v>
      </c>
    </row>
    <row r="837" spans="15:15">
      <c r="O837" s="89"/>
    </row>
    <row r="838" spans="15:15">
      <c r="O838" s="89" t="s">
        <v>322</v>
      </c>
    </row>
    <row r="839" spans="15:15">
      <c r="O839" s="89"/>
    </row>
    <row r="840" spans="15:15">
      <c r="O840" s="89" t="s">
        <v>409</v>
      </c>
    </row>
    <row r="841" spans="15:15">
      <c r="O841" s="89" t="s">
        <v>358</v>
      </c>
    </row>
    <row r="842" spans="15:15">
      <c r="O842" s="89" t="s">
        <v>310</v>
      </c>
    </row>
    <row r="843" spans="15:15">
      <c r="O843" s="89" t="s">
        <v>331</v>
      </c>
    </row>
    <row r="844" spans="15:15">
      <c r="O844" s="89" t="s">
        <v>332</v>
      </c>
    </row>
    <row r="845" spans="15:15">
      <c r="O845" s="89" t="s">
        <v>313</v>
      </c>
    </row>
    <row r="846" spans="15:15">
      <c r="O846" s="89" t="s">
        <v>333</v>
      </c>
    </row>
    <row r="847" spans="15:15">
      <c r="O847" s="89" t="s">
        <v>315</v>
      </c>
    </row>
    <row r="848" spans="15:15">
      <c r="O848" s="89" t="s">
        <v>334</v>
      </c>
    </row>
    <row r="849" spans="15:15">
      <c r="O849" s="89" t="s">
        <v>315</v>
      </c>
    </row>
    <row r="850" spans="15:15">
      <c r="O850" s="89" t="s">
        <v>335</v>
      </c>
    </row>
    <row r="851" spans="15:15">
      <c r="O851" s="89" t="s">
        <v>315</v>
      </c>
    </row>
    <row r="852" spans="15:15">
      <c r="O852" s="89" t="s">
        <v>336</v>
      </c>
    </row>
    <row r="853" spans="15:15">
      <c r="O853" s="89" t="s">
        <v>319</v>
      </c>
    </row>
    <row r="854" spans="15:15">
      <c r="O854" s="89" t="s">
        <v>337</v>
      </c>
    </row>
    <row r="855" spans="15:15">
      <c r="O855" s="89" t="s">
        <v>551</v>
      </c>
    </row>
    <row r="856" spans="15:15">
      <c r="O856" s="89" t="s">
        <v>320</v>
      </c>
    </row>
    <row r="857" spans="15:15">
      <c r="O857" s="89" t="s">
        <v>402</v>
      </c>
    </row>
    <row r="858" spans="15:15">
      <c r="O858" s="89" t="s">
        <v>321</v>
      </c>
    </row>
    <row r="859" spans="15:15">
      <c r="O859" s="89" t="s">
        <v>325</v>
      </c>
    </row>
    <row r="860" spans="15:15">
      <c r="O860" s="89"/>
    </row>
    <row r="861" spans="15:15">
      <c r="O861" s="89" t="s">
        <v>322</v>
      </c>
    </row>
    <row r="862" spans="15:15">
      <c r="O862" s="89"/>
    </row>
    <row r="863" spans="15:15">
      <c r="O863" s="89" t="s">
        <v>410</v>
      </c>
    </row>
    <row r="864" spans="15:15">
      <c r="O864" s="89" t="s">
        <v>360</v>
      </c>
    </row>
    <row r="865" spans="15:15">
      <c r="O865" s="89" t="s">
        <v>310</v>
      </c>
    </row>
    <row r="866" spans="15:15">
      <c r="O866" s="89" t="s">
        <v>331</v>
      </c>
    </row>
    <row r="867" spans="15:15">
      <c r="O867" s="89" t="s">
        <v>332</v>
      </c>
    </row>
    <row r="868" spans="15:15">
      <c r="O868" s="89" t="s">
        <v>313</v>
      </c>
    </row>
    <row r="869" spans="15:15">
      <c r="O869" s="89" t="s">
        <v>333</v>
      </c>
    </row>
    <row r="870" spans="15:15">
      <c r="O870" s="89" t="s">
        <v>315</v>
      </c>
    </row>
    <row r="871" spans="15:15">
      <c r="O871" s="89" t="s">
        <v>334</v>
      </c>
    </row>
    <row r="872" spans="15:15">
      <c r="O872" s="89" t="s">
        <v>315</v>
      </c>
    </row>
    <row r="873" spans="15:15">
      <c r="O873" s="89" t="s">
        <v>335</v>
      </c>
    </row>
    <row r="874" spans="15:15">
      <c r="O874" s="89" t="s">
        <v>315</v>
      </c>
    </row>
    <row r="875" spans="15:15">
      <c r="O875" s="89" t="s">
        <v>336</v>
      </c>
    </row>
    <row r="876" spans="15:15">
      <c r="O876" s="89" t="s">
        <v>319</v>
      </c>
    </row>
    <row r="877" spans="15:15">
      <c r="O877" s="89" t="s">
        <v>337</v>
      </c>
    </row>
    <row r="878" spans="15:15">
      <c r="O878" s="89" t="s">
        <v>551</v>
      </c>
    </row>
    <row r="879" spans="15:15">
      <c r="O879" s="89" t="s">
        <v>320</v>
      </c>
    </row>
    <row r="880" spans="15:15">
      <c r="O880" s="89" t="s">
        <v>402</v>
      </c>
    </row>
    <row r="881" spans="15:15">
      <c r="O881" s="89" t="s">
        <v>321</v>
      </c>
    </row>
    <row r="882" spans="15:15">
      <c r="O882" s="89" t="s">
        <v>325</v>
      </c>
    </row>
    <row r="883" spans="15:15">
      <c r="O883" s="89"/>
    </row>
    <row r="884" spans="15:15">
      <c r="O884" s="89" t="s">
        <v>322</v>
      </c>
    </row>
    <row r="885" spans="15:15">
      <c r="O885" s="89"/>
    </row>
    <row r="886" spans="15:15">
      <c r="O886" s="89" t="s">
        <v>411</v>
      </c>
    </row>
    <row r="887" spans="15:15">
      <c r="O887" s="89" t="s">
        <v>362</v>
      </c>
    </row>
    <row r="888" spans="15:15">
      <c r="O888" s="89" t="s">
        <v>310</v>
      </c>
    </row>
    <row r="889" spans="15:15">
      <c r="O889" s="89" t="s">
        <v>331</v>
      </c>
    </row>
    <row r="890" spans="15:15">
      <c r="O890" s="89" t="s">
        <v>332</v>
      </c>
    </row>
    <row r="891" spans="15:15">
      <c r="O891" s="89" t="s">
        <v>313</v>
      </c>
    </row>
    <row r="892" spans="15:15">
      <c r="O892" s="89" t="s">
        <v>333</v>
      </c>
    </row>
    <row r="893" spans="15:15">
      <c r="O893" s="89" t="s">
        <v>315</v>
      </c>
    </row>
    <row r="894" spans="15:15">
      <c r="O894" s="89" t="s">
        <v>334</v>
      </c>
    </row>
    <row r="895" spans="15:15">
      <c r="O895" s="89" t="s">
        <v>315</v>
      </c>
    </row>
    <row r="896" spans="15:15">
      <c r="O896" s="89" t="s">
        <v>335</v>
      </c>
    </row>
    <row r="897" spans="15:15">
      <c r="O897" s="89" t="s">
        <v>315</v>
      </c>
    </row>
    <row r="898" spans="15:15">
      <c r="O898" s="89" t="s">
        <v>336</v>
      </c>
    </row>
    <row r="899" spans="15:15">
      <c r="O899" s="89" t="s">
        <v>319</v>
      </c>
    </row>
    <row r="900" spans="15:15">
      <c r="O900" s="89" t="s">
        <v>337</v>
      </c>
    </row>
    <row r="901" spans="15:15">
      <c r="O901" s="89" t="s">
        <v>548</v>
      </c>
    </row>
    <row r="902" spans="15:15">
      <c r="O902" s="89" t="s">
        <v>320</v>
      </c>
    </row>
    <row r="903" spans="15:15">
      <c r="O903" s="89" t="s">
        <v>402</v>
      </c>
    </row>
    <row r="904" spans="15:15">
      <c r="O904" s="89" t="s">
        <v>321</v>
      </c>
    </row>
    <row r="905" spans="15:15">
      <c r="O905" s="89" t="s">
        <v>325</v>
      </c>
    </row>
    <row r="906" spans="15:15">
      <c r="O906" s="89"/>
    </row>
    <row r="907" spans="15:15">
      <c r="O907" s="89" t="s">
        <v>322</v>
      </c>
    </row>
    <row r="908" spans="15:15">
      <c r="O908" s="89"/>
    </row>
    <row r="909" spans="15:15">
      <c r="O909" s="89" t="s">
        <v>412</v>
      </c>
    </row>
    <row r="910" spans="15:15">
      <c r="O910" s="89" t="s">
        <v>364</v>
      </c>
    </row>
    <row r="911" spans="15:15">
      <c r="O911" s="89" t="s">
        <v>310</v>
      </c>
    </row>
    <row r="912" spans="15:15">
      <c r="O912" s="89" t="s">
        <v>331</v>
      </c>
    </row>
    <row r="913" spans="15:15">
      <c r="O913" s="89" t="s">
        <v>332</v>
      </c>
    </row>
    <row r="914" spans="15:15">
      <c r="O914" s="89" t="s">
        <v>313</v>
      </c>
    </row>
    <row r="915" spans="15:15">
      <c r="O915" s="89" t="s">
        <v>333</v>
      </c>
    </row>
    <row r="916" spans="15:15">
      <c r="O916" s="89" t="s">
        <v>315</v>
      </c>
    </row>
    <row r="917" spans="15:15">
      <c r="O917" s="89" t="s">
        <v>334</v>
      </c>
    </row>
    <row r="918" spans="15:15">
      <c r="O918" s="89" t="s">
        <v>315</v>
      </c>
    </row>
    <row r="919" spans="15:15">
      <c r="O919" s="89" t="s">
        <v>335</v>
      </c>
    </row>
    <row r="920" spans="15:15">
      <c r="O920" s="89" t="s">
        <v>315</v>
      </c>
    </row>
    <row r="921" spans="15:15">
      <c r="O921" s="89" t="s">
        <v>336</v>
      </c>
    </row>
    <row r="922" spans="15:15">
      <c r="O922" s="89" t="s">
        <v>319</v>
      </c>
    </row>
    <row r="923" spans="15:15">
      <c r="O923" s="89" t="s">
        <v>337</v>
      </c>
    </row>
    <row r="924" spans="15:15">
      <c r="O924" s="89" t="s">
        <v>551</v>
      </c>
    </row>
    <row r="925" spans="15:15">
      <c r="O925" s="89" t="s">
        <v>320</v>
      </c>
    </row>
    <row r="926" spans="15:15">
      <c r="O926" s="89" t="s">
        <v>402</v>
      </c>
    </row>
    <row r="927" spans="15:15">
      <c r="O927" s="89" t="s">
        <v>321</v>
      </c>
    </row>
    <row r="928" spans="15:15">
      <c r="O928" s="89" t="s">
        <v>325</v>
      </c>
    </row>
    <row r="929" spans="15:15">
      <c r="O929" s="89"/>
    </row>
    <row r="930" spans="15:15">
      <c r="O930" s="89" t="s">
        <v>322</v>
      </c>
    </row>
    <row r="931" spans="15:15">
      <c r="O931" s="89"/>
    </row>
    <row r="932" spans="15:15">
      <c r="O932" s="89" t="s">
        <v>413</v>
      </c>
    </row>
    <row r="933" spans="15:15">
      <c r="O933" s="89" t="s">
        <v>366</v>
      </c>
    </row>
    <row r="934" spans="15:15">
      <c r="O934" s="89" t="s">
        <v>310</v>
      </c>
    </row>
    <row r="935" spans="15:15">
      <c r="O935" s="89" t="s">
        <v>331</v>
      </c>
    </row>
    <row r="936" spans="15:15">
      <c r="O936" s="89" t="s">
        <v>332</v>
      </c>
    </row>
    <row r="937" spans="15:15">
      <c r="O937" s="89" t="s">
        <v>313</v>
      </c>
    </row>
    <row r="938" spans="15:15">
      <c r="O938" s="89" t="s">
        <v>333</v>
      </c>
    </row>
    <row r="939" spans="15:15">
      <c r="O939" s="89" t="s">
        <v>315</v>
      </c>
    </row>
    <row r="940" spans="15:15">
      <c r="O940" s="89" t="s">
        <v>334</v>
      </c>
    </row>
    <row r="941" spans="15:15">
      <c r="O941" s="89" t="s">
        <v>315</v>
      </c>
    </row>
    <row r="942" spans="15:15">
      <c r="O942" s="89" t="s">
        <v>335</v>
      </c>
    </row>
    <row r="943" spans="15:15">
      <c r="O943" s="89" t="s">
        <v>315</v>
      </c>
    </row>
    <row r="944" spans="15:15">
      <c r="O944" s="89" t="s">
        <v>336</v>
      </c>
    </row>
    <row r="945" spans="15:15">
      <c r="O945" s="89" t="s">
        <v>319</v>
      </c>
    </row>
    <row r="946" spans="15:15">
      <c r="O946" s="89" t="s">
        <v>337</v>
      </c>
    </row>
    <row r="947" spans="15:15">
      <c r="O947" s="89" t="s">
        <v>551</v>
      </c>
    </row>
    <row r="948" spans="15:15">
      <c r="O948" s="89" t="s">
        <v>320</v>
      </c>
    </row>
    <row r="949" spans="15:15">
      <c r="O949" s="89" t="s">
        <v>402</v>
      </c>
    </row>
    <row r="950" spans="15:15">
      <c r="O950" s="89" t="s">
        <v>321</v>
      </c>
    </row>
    <row r="951" spans="15:15">
      <c r="O951" s="89" t="s">
        <v>325</v>
      </c>
    </row>
    <row r="952" spans="15:15">
      <c r="O952" s="89"/>
    </row>
    <row r="953" spans="15:15">
      <c r="O953" s="89" t="s">
        <v>322</v>
      </c>
    </row>
    <row r="954" spans="15:15">
      <c r="O954" s="89"/>
    </row>
    <row r="955" spans="15:15">
      <c r="O955" s="89" t="s">
        <v>414</v>
      </c>
    </row>
    <row r="956" spans="15:15">
      <c r="O956" s="89" t="s">
        <v>368</v>
      </c>
    </row>
    <row r="957" spans="15:15">
      <c r="O957" s="89" t="s">
        <v>310</v>
      </c>
    </row>
    <row r="958" spans="15:15">
      <c r="O958" s="89" t="s">
        <v>331</v>
      </c>
    </row>
    <row r="959" spans="15:15">
      <c r="O959" s="89" t="s">
        <v>332</v>
      </c>
    </row>
    <row r="960" spans="15:15">
      <c r="O960" s="89" t="s">
        <v>313</v>
      </c>
    </row>
    <row r="961" spans="15:15">
      <c r="O961" s="89" t="s">
        <v>333</v>
      </c>
    </row>
    <row r="962" spans="15:15">
      <c r="O962" s="89" t="s">
        <v>315</v>
      </c>
    </row>
    <row r="963" spans="15:15">
      <c r="O963" s="89" t="s">
        <v>334</v>
      </c>
    </row>
    <row r="964" spans="15:15">
      <c r="O964" s="89" t="s">
        <v>315</v>
      </c>
    </row>
    <row r="965" spans="15:15">
      <c r="O965" s="89" t="s">
        <v>335</v>
      </c>
    </row>
    <row r="966" spans="15:15">
      <c r="O966" s="89" t="s">
        <v>315</v>
      </c>
    </row>
    <row r="967" spans="15:15">
      <c r="O967" s="89" t="s">
        <v>336</v>
      </c>
    </row>
    <row r="968" spans="15:15">
      <c r="O968" s="89" t="s">
        <v>319</v>
      </c>
    </row>
    <row r="969" spans="15:15">
      <c r="O969" s="89" t="s">
        <v>337</v>
      </c>
    </row>
    <row r="970" spans="15:15">
      <c r="O970" s="89" t="s">
        <v>551</v>
      </c>
    </row>
    <row r="971" spans="15:15">
      <c r="O971" s="89" t="s">
        <v>320</v>
      </c>
    </row>
    <row r="972" spans="15:15">
      <c r="O972" s="89" t="s">
        <v>402</v>
      </c>
    </row>
    <row r="973" spans="15:15">
      <c r="O973" s="89" t="s">
        <v>321</v>
      </c>
    </row>
    <row r="974" spans="15:15">
      <c r="O974" s="89" t="s">
        <v>325</v>
      </c>
    </row>
    <row r="975" spans="15:15">
      <c r="O975" s="89"/>
    </row>
    <row r="976" spans="15:15">
      <c r="O976" s="89" t="s">
        <v>322</v>
      </c>
    </row>
    <row r="977" spans="15:15">
      <c r="O977" s="89"/>
    </row>
    <row r="978" spans="15:15">
      <c r="O978" s="89" t="s">
        <v>415</v>
      </c>
    </row>
    <row r="979" spans="15:15">
      <c r="O979" s="89" t="s">
        <v>370</v>
      </c>
    </row>
    <row r="980" spans="15:15">
      <c r="O980" s="89" t="s">
        <v>310</v>
      </c>
    </row>
    <row r="981" spans="15:15">
      <c r="O981" s="89" t="s">
        <v>331</v>
      </c>
    </row>
    <row r="982" spans="15:15">
      <c r="O982" s="89" t="s">
        <v>332</v>
      </c>
    </row>
    <row r="983" spans="15:15">
      <c r="O983" s="89" t="s">
        <v>313</v>
      </c>
    </row>
    <row r="984" spans="15:15">
      <c r="O984" s="89" t="s">
        <v>333</v>
      </c>
    </row>
    <row r="985" spans="15:15">
      <c r="O985" s="89" t="s">
        <v>315</v>
      </c>
    </row>
    <row r="986" spans="15:15">
      <c r="O986" s="89" t="s">
        <v>334</v>
      </c>
    </row>
    <row r="987" spans="15:15">
      <c r="O987" s="89" t="s">
        <v>315</v>
      </c>
    </row>
    <row r="988" spans="15:15">
      <c r="O988" s="89" t="s">
        <v>335</v>
      </c>
    </row>
    <row r="989" spans="15:15">
      <c r="O989" s="89" t="s">
        <v>315</v>
      </c>
    </row>
    <row r="990" spans="15:15">
      <c r="O990" s="89" t="s">
        <v>336</v>
      </c>
    </row>
    <row r="991" spans="15:15">
      <c r="O991" s="89" t="s">
        <v>319</v>
      </c>
    </row>
    <row r="992" spans="15:15">
      <c r="O992" s="89" t="s">
        <v>337</v>
      </c>
    </row>
    <row r="993" spans="15:15">
      <c r="O993" s="89" t="s">
        <v>551</v>
      </c>
    </row>
    <row r="994" spans="15:15">
      <c r="O994" s="89" t="s">
        <v>320</v>
      </c>
    </row>
    <row r="995" spans="15:15">
      <c r="O995" s="89" t="s">
        <v>416</v>
      </c>
    </row>
    <row r="996" spans="15:15">
      <c r="O996" s="89" t="s">
        <v>321</v>
      </c>
    </row>
    <row r="997" spans="15:15">
      <c r="O997" s="89" t="s">
        <v>325</v>
      </c>
    </row>
    <row r="998" spans="15:15">
      <c r="O998" s="89"/>
    </row>
    <row r="999" spans="15:15">
      <c r="O999" s="89" t="s">
        <v>322</v>
      </c>
    </row>
    <row r="1000" spans="15:15">
      <c r="O1000" s="89"/>
    </row>
    <row r="1001" spans="15:15">
      <c r="O1001" s="89" t="s">
        <v>417</v>
      </c>
    </row>
    <row r="1002" spans="15:15">
      <c r="O1002" s="89" t="s">
        <v>372</v>
      </c>
    </row>
    <row r="1003" spans="15:15">
      <c r="O1003" s="89" t="s">
        <v>310</v>
      </c>
    </row>
    <row r="1004" spans="15:15">
      <c r="O1004" s="89" t="s">
        <v>331</v>
      </c>
    </row>
    <row r="1005" spans="15:15">
      <c r="O1005" s="89" t="s">
        <v>332</v>
      </c>
    </row>
    <row r="1006" spans="15:15">
      <c r="O1006" s="89" t="s">
        <v>313</v>
      </c>
    </row>
    <row r="1007" spans="15:15">
      <c r="O1007" s="89" t="s">
        <v>333</v>
      </c>
    </row>
    <row r="1008" spans="15:15">
      <c r="O1008" s="89" t="s">
        <v>315</v>
      </c>
    </row>
    <row r="1009" spans="15:15">
      <c r="O1009" s="89" t="s">
        <v>334</v>
      </c>
    </row>
    <row r="1010" spans="15:15">
      <c r="O1010" s="89" t="s">
        <v>315</v>
      </c>
    </row>
    <row r="1011" spans="15:15">
      <c r="O1011" s="89" t="s">
        <v>335</v>
      </c>
    </row>
    <row r="1012" spans="15:15">
      <c r="O1012" s="89" t="s">
        <v>315</v>
      </c>
    </row>
    <row r="1013" spans="15:15">
      <c r="O1013" s="89" t="s">
        <v>336</v>
      </c>
    </row>
    <row r="1014" spans="15:15">
      <c r="O1014" s="89" t="s">
        <v>319</v>
      </c>
    </row>
    <row r="1015" spans="15:15">
      <c r="O1015" s="89" t="s">
        <v>337</v>
      </c>
    </row>
    <row r="1016" spans="15:15">
      <c r="O1016" s="89" t="s">
        <v>551</v>
      </c>
    </row>
    <row r="1017" spans="15:15">
      <c r="O1017" s="89" t="s">
        <v>320</v>
      </c>
    </row>
    <row r="1018" spans="15:15">
      <c r="O1018" s="89" t="s">
        <v>402</v>
      </c>
    </row>
    <row r="1019" spans="15:15">
      <c r="O1019" s="89" t="s">
        <v>321</v>
      </c>
    </row>
    <row r="1020" spans="15:15">
      <c r="O1020" s="89" t="s">
        <v>325</v>
      </c>
    </row>
    <row r="1021" spans="15:15">
      <c r="O1021" s="89"/>
    </row>
    <row r="1022" spans="15:15">
      <c r="O1022" s="89" t="s">
        <v>322</v>
      </c>
    </row>
    <row r="1023" spans="15:15">
      <c r="O1023" s="89"/>
    </row>
    <row r="1024" spans="15:15">
      <c r="O1024" s="89" t="s">
        <v>418</v>
      </c>
    </row>
    <row r="1025" spans="15:15">
      <c r="O1025" s="89" t="s">
        <v>374</v>
      </c>
    </row>
    <row r="1026" spans="15:15">
      <c r="O1026" s="89" t="s">
        <v>310</v>
      </c>
    </row>
    <row r="1027" spans="15:15">
      <c r="O1027" s="89" t="s">
        <v>331</v>
      </c>
    </row>
    <row r="1028" spans="15:15">
      <c r="O1028" s="89" t="s">
        <v>332</v>
      </c>
    </row>
    <row r="1029" spans="15:15">
      <c r="O1029" s="89" t="s">
        <v>313</v>
      </c>
    </row>
    <row r="1030" spans="15:15">
      <c r="O1030" s="89" t="s">
        <v>333</v>
      </c>
    </row>
    <row r="1031" spans="15:15">
      <c r="O1031" s="89" t="s">
        <v>315</v>
      </c>
    </row>
    <row r="1032" spans="15:15">
      <c r="O1032" s="89" t="s">
        <v>334</v>
      </c>
    </row>
    <row r="1033" spans="15:15">
      <c r="O1033" s="89" t="s">
        <v>315</v>
      </c>
    </row>
    <row r="1034" spans="15:15">
      <c r="O1034" s="89" t="s">
        <v>335</v>
      </c>
    </row>
    <row r="1035" spans="15:15">
      <c r="O1035" s="89" t="s">
        <v>315</v>
      </c>
    </row>
    <row r="1036" spans="15:15">
      <c r="O1036" s="89" t="s">
        <v>336</v>
      </c>
    </row>
    <row r="1037" spans="15:15">
      <c r="O1037" s="89" t="s">
        <v>319</v>
      </c>
    </row>
    <row r="1038" spans="15:15">
      <c r="O1038" s="89" t="s">
        <v>337</v>
      </c>
    </row>
    <row r="1039" spans="15:15">
      <c r="O1039" s="89" t="s">
        <v>551</v>
      </c>
    </row>
    <row r="1040" spans="15:15">
      <c r="O1040" s="89" t="s">
        <v>320</v>
      </c>
    </row>
    <row r="1041" spans="15:15">
      <c r="O1041" s="89" t="s">
        <v>402</v>
      </c>
    </row>
    <row r="1042" spans="15:15">
      <c r="O1042" s="89" t="s">
        <v>321</v>
      </c>
    </row>
    <row r="1043" spans="15:15">
      <c r="O1043" s="89" t="s">
        <v>325</v>
      </c>
    </row>
    <row r="1044" spans="15:15">
      <c r="O1044" s="89"/>
    </row>
    <row r="1045" spans="15:15">
      <c r="O1045" s="89" t="s">
        <v>322</v>
      </c>
    </row>
    <row r="1046" spans="15:15">
      <c r="O1046" s="89"/>
    </row>
    <row r="1047" spans="15:15">
      <c r="O1047" s="89" t="s">
        <v>419</v>
      </c>
    </row>
    <row r="1048" spans="15:15">
      <c r="O1048" s="89" t="s">
        <v>376</v>
      </c>
    </row>
    <row r="1049" spans="15:15">
      <c r="O1049" s="89" t="s">
        <v>310</v>
      </c>
    </row>
    <row r="1050" spans="15:15">
      <c r="O1050" s="89" t="s">
        <v>331</v>
      </c>
    </row>
    <row r="1051" spans="15:15">
      <c r="O1051" s="89" t="s">
        <v>377</v>
      </c>
    </row>
    <row r="1052" spans="15:15">
      <c r="O1052" s="89" t="s">
        <v>313</v>
      </c>
    </row>
    <row r="1053" spans="15:15">
      <c r="O1053" s="89" t="s">
        <v>378</v>
      </c>
    </row>
    <row r="1054" spans="15:15">
      <c r="O1054" s="89" t="s">
        <v>315</v>
      </c>
    </row>
    <row r="1055" spans="15:15">
      <c r="O1055" s="89" t="s">
        <v>379</v>
      </c>
    </row>
    <row r="1056" spans="15:15">
      <c r="O1056" s="89" t="s">
        <v>315</v>
      </c>
    </row>
    <row r="1057" spans="15:15">
      <c r="O1057" s="89" t="s">
        <v>380</v>
      </c>
    </row>
    <row r="1058" spans="15:15">
      <c r="O1058" s="89" t="s">
        <v>315</v>
      </c>
    </row>
    <row r="1059" spans="15:15">
      <c r="O1059" s="89" t="s">
        <v>381</v>
      </c>
    </row>
    <row r="1060" spans="15:15">
      <c r="O1060" s="89" t="s">
        <v>319</v>
      </c>
    </row>
    <row r="1061" spans="15:15">
      <c r="O1061" s="89" t="s">
        <v>337</v>
      </c>
    </row>
    <row r="1062" spans="15:15">
      <c r="O1062" s="89" t="s">
        <v>551</v>
      </c>
    </row>
    <row r="1063" spans="15:15">
      <c r="O1063" s="89" t="s">
        <v>320</v>
      </c>
    </row>
    <row r="1064" spans="15:15">
      <c r="O1064" s="89" t="s">
        <v>402</v>
      </c>
    </row>
    <row r="1065" spans="15:15">
      <c r="O1065" s="89" t="s">
        <v>321</v>
      </c>
    </row>
    <row r="1066" spans="15:15">
      <c r="O1066" s="89" t="s">
        <v>325</v>
      </c>
    </row>
    <row r="1067" spans="15:15">
      <c r="O1067" s="89"/>
    </row>
    <row r="1068" spans="15:15">
      <c r="O1068" s="89" t="s">
        <v>322</v>
      </c>
    </row>
    <row r="1069" spans="15:15">
      <c r="O1069" s="89"/>
    </row>
    <row r="1070" spans="15:15">
      <c r="O1070" s="89" t="s">
        <v>420</v>
      </c>
    </row>
    <row r="1071" spans="15:15">
      <c r="O1071" s="89" t="s">
        <v>383</v>
      </c>
    </row>
    <row r="1072" spans="15:15">
      <c r="O1072" s="89" t="s">
        <v>310</v>
      </c>
    </row>
    <row r="1073" spans="15:15">
      <c r="O1073" s="89" t="s">
        <v>331</v>
      </c>
    </row>
    <row r="1074" spans="15:15">
      <c r="O1074" s="89" t="s">
        <v>332</v>
      </c>
    </row>
    <row r="1075" spans="15:15">
      <c r="O1075" s="89" t="s">
        <v>313</v>
      </c>
    </row>
    <row r="1076" spans="15:15">
      <c r="O1076" s="89" t="s">
        <v>333</v>
      </c>
    </row>
    <row r="1077" spans="15:15">
      <c r="O1077" s="89" t="s">
        <v>315</v>
      </c>
    </row>
    <row r="1078" spans="15:15">
      <c r="O1078" s="89" t="s">
        <v>334</v>
      </c>
    </row>
    <row r="1079" spans="15:15">
      <c r="O1079" s="89" t="s">
        <v>315</v>
      </c>
    </row>
    <row r="1080" spans="15:15">
      <c r="O1080" s="89" t="s">
        <v>335</v>
      </c>
    </row>
    <row r="1081" spans="15:15">
      <c r="O1081" s="89" t="s">
        <v>315</v>
      </c>
    </row>
    <row r="1082" spans="15:15">
      <c r="O1082" s="89" t="s">
        <v>336</v>
      </c>
    </row>
    <row r="1083" spans="15:15">
      <c r="O1083" s="89" t="s">
        <v>319</v>
      </c>
    </row>
    <row r="1084" spans="15:15">
      <c r="O1084" s="89" t="s">
        <v>337</v>
      </c>
    </row>
    <row r="1085" spans="15:15">
      <c r="O1085" s="89" t="s">
        <v>551</v>
      </c>
    </row>
    <row r="1086" spans="15:15">
      <c r="O1086" s="89" t="s">
        <v>320</v>
      </c>
    </row>
    <row r="1087" spans="15:15">
      <c r="O1087" s="89" t="s">
        <v>402</v>
      </c>
    </row>
    <row r="1088" spans="15:15">
      <c r="O1088" s="89" t="s">
        <v>321</v>
      </c>
    </row>
    <row r="1089" spans="15:15">
      <c r="O1089" s="89" t="s">
        <v>325</v>
      </c>
    </row>
    <row r="1090" spans="15:15">
      <c r="O1090" s="89"/>
    </row>
    <row r="1091" spans="15:15">
      <c r="O1091" s="89" t="s">
        <v>322</v>
      </c>
    </row>
    <row r="1092" spans="15:15">
      <c r="O1092" s="89"/>
    </row>
    <row r="1093" spans="15:15">
      <c r="O1093" s="89" t="s">
        <v>421</v>
      </c>
    </row>
    <row r="1094" spans="15:15">
      <c r="O1094" s="89" t="s">
        <v>385</v>
      </c>
    </row>
    <row r="1095" spans="15:15">
      <c r="O1095" s="89" t="s">
        <v>310</v>
      </c>
    </row>
    <row r="1096" spans="15:15">
      <c r="O1096" s="89" t="s">
        <v>331</v>
      </c>
    </row>
    <row r="1097" spans="15:15">
      <c r="O1097" s="89" t="s">
        <v>377</v>
      </c>
    </row>
    <row r="1098" spans="15:15">
      <c r="O1098" s="89" t="s">
        <v>313</v>
      </c>
    </row>
    <row r="1099" spans="15:15">
      <c r="O1099" s="89" t="s">
        <v>378</v>
      </c>
    </row>
    <row r="1100" spans="15:15">
      <c r="O1100" s="89" t="s">
        <v>315</v>
      </c>
    </row>
    <row r="1101" spans="15:15">
      <c r="O1101" s="89" t="s">
        <v>379</v>
      </c>
    </row>
    <row r="1102" spans="15:15">
      <c r="O1102" s="89" t="s">
        <v>315</v>
      </c>
    </row>
    <row r="1103" spans="15:15">
      <c r="O1103" s="89" t="s">
        <v>380</v>
      </c>
    </row>
    <row r="1104" spans="15:15">
      <c r="O1104" s="89" t="s">
        <v>315</v>
      </c>
    </row>
    <row r="1105" spans="15:15">
      <c r="O1105" s="89" t="s">
        <v>381</v>
      </c>
    </row>
    <row r="1106" spans="15:15">
      <c r="O1106" s="89" t="s">
        <v>319</v>
      </c>
    </row>
    <row r="1107" spans="15:15">
      <c r="O1107" s="89" t="s">
        <v>337</v>
      </c>
    </row>
    <row r="1108" spans="15:15">
      <c r="O1108" s="89" t="s">
        <v>551</v>
      </c>
    </row>
    <row r="1109" spans="15:15">
      <c r="O1109" s="89" t="s">
        <v>320</v>
      </c>
    </row>
    <row r="1110" spans="15:15">
      <c r="O1110" s="89" t="s">
        <v>402</v>
      </c>
    </row>
    <row r="1111" spans="15:15">
      <c r="O1111" s="89" t="s">
        <v>321</v>
      </c>
    </row>
    <row r="1112" spans="15:15">
      <c r="O1112" s="89" t="s">
        <v>325</v>
      </c>
    </row>
    <row r="1113" spans="15:15">
      <c r="O1113" s="89"/>
    </row>
    <row r="1114" spans="15:15">
      <c r="O1114" s="89" t="s">
        <v>322</v>
      </c>
    </row>
    <row r="1115" spans="15:15">
      <c r="O1115" s="89"/>
    </row>
    <row r="1116" spans="15:15">
      <c r="O1116" s="89" t="s">
        <v>422</v>
      </c>
    </row>
    <row r="1117" spans="15:15">
      <c r="O1117" s="89" t="s">
        <v>387</v>
      </c>
    </row>
    <row r="1118" spans="15:15">
      <c r="O1118" s="89" t="s">
        <v>310</v>
      </c>
    </row>
    <row r="1119" spans="15:15">
      <c r="O1119" s="89" t="s">
        <v>331</v>
      </c>
    </row>
    <row r="1120" spans="15:15">
      <c r="O1120" s="89" t="s">
        <v>332</v>
      </c>
    </row>
    <row r="1121" spans="15:15">
      <c r="O1121" s="89" t="s">
        <v>313</v>
      </c>
    </row>
    <row r="1122" spans="15:15">
      <c r="O1122" s="89" t="s">
        <v>333</v>
      </c>
    </row>
    <row r="1123" spans="15:15">
      <c r="O1123" s="89" t="s">
        <v>315</v>
      </c>
    </row>
    <row r="1124" spans="15:15">
      <c r="O1124" s="89" t="s">
        <v>334</v>
      </c>
    </row>
    <row r="1125" spans="15:15">
      <c r="O1125" s="89" t="s">
        <v>315</v>
      </c>
    </row>
    <row r="1126" spans="15:15">
      <c r="O1126" s="89" t="s">
        <v>335</v>
      </c>
    </row>
    <row r="1127" spans="15:15">
      <c r="O1127" s="89" t="s">
        <v>315</v>
      </c>
    </row>
    <row r="1128" spans="15:15">
      <c r="O1128" s="89" t="s">
        <v>336</v>
      </c>
    </row>
    <row r="1129" spans="15:15">
      <c r="O1129" s="89" t="s">
        <v>319</v>
      </c>
    </row>
    <row r="1130" spans="15:15">
      <c r="O1130" s="89" t="s">
        <v>337</v>
      </c>
    </row>
    <row r="1131" spans="15:15">
      <c r="O1131" s="89" t="s">
        <v>341</v>
      </c>
    </row>
    <row r="1132" spans="15:15">
      <c r="O1132" s="89" t="s">
        <v>552</v>
      </c>
    </row>
    <row r="1133" spans="15:15">
      <c r="O1133" s="89" t="s">
        <v>416</v>
      </c>
    </row>
    <row r="1134" spans="15:15">
      <c r="O1134" s="89" t="s">
        <v>423</v>
      </c>
    </row>
    <row r="1135" spans="15:15">
      <c r="O1135" s="89" t="s">
        <v>325</v>
      </c>
    </row>
    <row r="1136" spans="15:15">
      <c r="O1136" s="89"/>
    </row>
    <row r="1137" spans="15:15">
      <c r="O1137" s="89" t="s">
        <v>322</v>
      </c>
    </row>
    <row r="1138" spans="15:15">
      <c r="O1138" s="89"/>
    </row>
    <row r="1139" spans="15:15">
      <c r="O1139" s="89" t="s">
        <v>424</v>
      </c>
    </row>
    <row r="1140" spans="15:15">
      <c r="O1140" s="89" t="s">
        <v>389</v>
      </c>
    </row>
    <row r="1141" spans="15:15">
      <c r="O1141" s="89" t="s">
        <v>310</v>
      </c>
    </row>
    <row r="1142" spans="15:15">
      <c r="O1142" s="89" t="s">
        <v>311</v>
      </c>
    </row>
    <row r="1143" spans="15:15">
      <c r="O1143" s="89" t="s">
        <v>312</v>
      </c>
    </row>
    <row r="1144" spans="15:15">
      <c r="O1144" s="89" t="s">
        <v>313</v>
      </c>
    </row>
    <row r="1145" spans="15:15">
      <c r="O1145" s="89" t="s">
        <v>314</v>
      </c>
    </row>
    <row r="1146" spans="15:15">
      <c r="O1146" s="89" t="s">
        <v>315</v>
      </c>
    </row>
    <row r="1147" spans="15:15">
      <c r="O1147" s="89" t="s">
        <v>316</v>
      </c>
    </row>
    <row r="1148" spans="15:15">
      <c r="O1148" s="89" t="s">
        <v>315</v>
      </c>
    </row>
    <row r="1149" spans="15:15">
      <c r="O1149" s="89" t="s">
        <v>317</v>
      </c>
    </row>
    <row r="1150" spans="15:15">
      <c r="O1150" s="89" t="s">
        <v>315</v>
      </c>
    </row>
    <row r="1151" spans="15:15">
      <c r="O1151" s="89" t="s">
        <v>390</v>
      </c>
    </row>
    <row r="1152" spans="15:15">
      <c r="O1152" s="89" t="s">
        <v>319</v>
      </c>
    </row>
    <row r="1153" spans="15:15">
      <c r="O1153" s="89" t="s">
        <v>391</v>
      </c>
    </row>
    <row r="1154" spans="15:15">
      <c r="O1154" s="89" t="s">
        <v>551</v>
      </c>
    </row>
    <row r="1155" spans="15:15">
      <c r="O1155" s="89" t="s">
        <v>320</v>
      </c>
    </row>
    <row r="1156" spans="15:15">
      <c r="O1156" s="89" t="s">
        <v>402</v>
      </c>
    </row>
    <row r="1157" spans="15:15">
      <c r="O1157" s="89" t="s">
        <v>321</v>
      </c>
    </row>
    <row r="1158" spans="15:15">
      <c r="O1158" s="89" t="s">
        <v>425</v>
      </c>
    </row>
  </sheetData>
  <sortState xmlns:xlrd2="http://schemas.microsoft.com/office/spreadsheetml/2017/richdata2" ref="A2:E52">
    <sortCondition ref="C1:C52"/>
  </sortState>
  <pageMargins left="0.7" right="0.7" top="0.75" bottom="0.75" header="0.3" footer="0.3"/>
  <pageSetup orientation="portrait" r:id="rId1"/>
  <customProperties>
    <customPr name="EpmWorksheetKeyString_GU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F31924-5A48-4D64-909A-B2A4509729AB}">
  <sheetPr>
    <pageSetUpPr fitToPage="1"/>
  </sheetPr>
  <dimension ref="A1:D63"/>
  <sheetViews>
    <sheetView zoomScale="85" zoomScaleNormal="85" workbookViewId="0">
      <selection activeCell="C3" sqref="C3"/>
    </sheetView>
  </sheetViews>
  <sheetFormatPr defaultRowHeight="14.5" customHeight="1"/>
  <cols>
    <col min="2" max="2" width="20.453125" customWidth="1"/>
    <col min="3" max="3" width="28.453125" customWidth="1"/>
    <col min="4" max="4" width="93.453125" bestFit="1" customWidth="1"/>
    <col min="258" max="258" width="20.453125" customWidth="1"/>
    <col min="259" max="259" width="28.453125" customWidth="1"/>
    <col min="260" max="260" width="93.453125" bestFit="1" customWidth="1"/>
    <col min="514" max="514" width="20.453125" customWidth="1"/>
    <col min="515" max="515" width="28.453125" customWidth="1"/>
    <col min="516" max="516" width="93.453125" bestFit="1" customWidth="1"/>
    <col min="770" max="770" width="20.453125" customWidth="1"/>
    <col min="771" max="771" width="28.453125" customWidth="1"/>
    <col min="772" max="772" width="93.453125" bestFit="1" customWidth="1"/>
    <col min="1026" max="1026" width="20.453125" customWidth="1"/>
    <col min="1027" max="1027" width="28.453125" customWidth="1"/>
    <col min="1028" max="1028" width="93.453125" bestFit="1" customWidth="1"/>
    <col min="1282" max="1282" width="20.453125" customWidth="1"/>
    <col min="1283" max="1283" width="28.453125" customWidth="1"/>
    <col min="1284" max="1284" width="93.453125" bestFit="1" customWidth="1"/>
    <col min="1538" max="1538" width="20.453125" customWidth="1"/>
    <col min="1539" max="1539" width="28.453125" customWidth="1"/>
    <col min="1540" max="1540" width="93.453125" bestFit="1" customWidth="1"/>
    <col min="1794" max="1794" width="20.453125" customWidth="1"/>
    <col min="1795" max="1795" width="28.453125" customWidth="1"/>
    <col min="1796" max="1796" width="93.453125" bestFit="1" customWidth="1"/>
    <col min="2050" max="2050" width="20.453125" customWidth="1"/>
    <col min="2051" max="2051" width="28.453125" customWidth="1"/>
    <col min="2052" max="2052" width="93.453125" bestFit="1" customWidth="1"/>
    <col min="2306" max="2306" width="20.453125" customWidth="1"/>
    <col min="2307" max="2307" width="28.453125" customWidth="1"/>
    <col min="2308" max="2308" width="93.453125" bestFit="1" customWidth="1"/>
    <col min="2562" max="2562" width="20.453125" customWidth="1"/>
    <col min="2563" max="2563" width="28.453125" customWidth="1"/>
    <col min="2564" max="2564" width="93.453125" bestFit="1" customWidth="1"/>
    <col min="2818" max="2818" width="20.453125" customWidth="1"/>
    <col min="2819" max="2819" width="28.453125" customWidth="1"/>
    <col min="2820" max="2820" width="93.453125" bestFit="1" customWidth="1"/>
    <col min="3074" max="3074" width="20.453125" customWidth="1"/>
    <col min="3075" max="3075" width="28.453125" customWidth="1"/>
    <col min="3076" max="3076" width="93.453125" bestFit="1" customWidth="1"/>
    <col min="3330" max="3330" width="20.453125" customWidth="1"/>
    <col min="3331" max="3331" width="28.453125" customWidth="1"/>
    <col min="3332" max="3332" width="93.453125" bestFit="1" customWidth="1"/>
    <col min="3586" max="3586" width="20.453125" customWidth="1"/>
    <col min="3587" max="3587" width="28.453125" customWidth="1"/>
    <col min="3588" max="3588" width="93.453125" bestFit="1" customWidth="1"/>
    <col min="3842" max="3842" width="20.453125" customWidth="1"/>
    <col min="3843" max="3843" width="28.453125" customWidth="1"/>
    <col min="3844" max="3844" width="93.453125" bestFit="1" customWidth="1"/>
    <col min="4098" max="4098" width="20.453125" customWidth="1"/>
    <col min="4099" max="4099" width="28.453125" customWidth="1"/>
    <col min="4100" max="4100" width="93.453125" bestFit="1" customWidth="1"/>
    <col min="4354" max="4354" width="20.453125" customWidth="1"/>
    <col min="4355" max="4355" width="28.453125" customWidth="1"/>
    <col min="4356" max="4356" width="93.453125" bestFit="1" customWidth="1"/>
    <col min="4610" max="4610" width="20.453125" customWidth="1"/>
    <col min="4611" max="4611" width="28.453125" customWidth="1"/>
    <col min="4612" max="4612" width="93.453125" bestFit="1" customWidth="1"/>
    <col min="4866" max="4866" width="20.453125" customWidth="1"/>
    <col min="4867" max="4867" width="28.453125" customWidth="1"/>
    <col min="4868" max="4868" width="93.453125" bestFit="1" customWidth="1"/>
    <col min="5122" max="5122" width="20.453125" customWidth="1"/>
    <col min="5123" max="5123" width="28.453125" customWidth="1"/>
    <col min="5124" max="5124" width="93.453125" bestFit="1" customWidth="1"/>
    <col min="5378" max="5378" width="20.453125" customWidth="1"/>
    <col min="5379" max="5379" width="28.453125" customWidth="1"/>
    <col min="5380" max="5380" width="93.453125" bestFit="1" customWidth="1"/>
    <col min="5634" max="5634" width="20.453125" customWidth="1"/>
    <col min="5635" max="5635" width="28.453125" customWidth="1"/>
    <col min="5636" max="5636" width="93.453125" bestFit="1" customWidth="1"/>
    <col min="5890" max="5890" width="20.453125" customWidth="1"/>
    <col min="5891" max="5891" width="28.453125" customWidth="1"/>
    <col min="5892" max="5892" width="93.453125" bestFit="1" customWidth="1"/>
    <col min="6146" max="6146" width="20.453125" customWidth="1"/>
    <col min="6147" max="6147" width="28.453125" customWidth="1"/>
    <col min="6148" max="6148" width="93.453125" bestFit="1" customWidth="1"/>
    <col min="6402" max="6402" width="20.453125" customWidth="1"/>
    <col min="6403" max="6403" width="28.453125" customWidth="1"/>
    <col min="6404" max="6404" width="93.453125" bestFit="1" customWidth="1"/>
    <col min="6658" max="6658" width="20.453125" customWidth="1"/>
    <col min="6659" max="6659" width="28.453125" customWidth="1"/>
    <col min="6660" max="6660" width="93.453125" bestFit="1" customWidth="1"/>
    <col min="6914" max="6914" width="20.453125" customWidth="1"/>
    <col min="6915" max="6915" width="28.453125" customWidth="1"/>
    <col min="6916" max="6916" width="93.453125" bestFit="1" customWidth="1"/>
    <col min="7170" max="7170" width="20.453125" customWidth="1"/>
    <col min="7171" max="7171" width="28.453125" customWidth="1"/>
    <col min="7172" max="7172" width="93.453125" bestFit="1" customWidth="1"/>
    <col min="7426" max="7426" width="20.453125" customWidth="1"/>
    <col min="7427" max="7427" width="28.453125" customWidth="1"/>
    <col min="7428" max="7428" width="93.453125" bestFit="1" customWidth="1"/>
    <col min="7682" max="7682" width="20.453125" customWidth="1"/>
    <col min="7683" max="7683" width="28.453125" customWidth="1"/>
    <col min="7684" max="7684" width="93.453125" bestFit="1" customWidth="1"/>
    <col min="7938" max="7938" width="20.453125" customWidth="1"/>
    <col min="7939" max="7939" width="28.453125" customWidth="1"/>
    <col min="7940" max="7940" width="93.453125" bestFit="1" customWidth="1"/>
    <col min="8194" max="8194" width="20.453125" customWidth="1"/>
    <col min="8195" max="8195" width="28.453125" customWidth="1"/>
    <col min="8196" max="8196" width="93.453125" bestFit="1" customWidth="1"/>
    <col min="8450" max="8450" width="20.453125" customWidth="1"/>
    <col min="8451" max="8451" width="28.453125" customWidth="1"/>
    <col min="8452" max="8452" width="93.453125" bestFit="1" customWidth="1"/>
    <col min="8706" max="8706" width="20.453125" customWidth="1"/>
    <col min="8707" max="8707" width="28.453125" customWidth="1"/>
    <col min="8708" max="8708" width="93.453125" bestFit="1" customWidth="1"/>
    <col min="8962" max="8962" width="20.453125" customWidth="1"/>
    <col min="8963" max="8963" width="28.453125" customWidth="1"/>
    <col min="8964" max="8964" width="93.453125" bestFit="1" customWidth="1"/>
    <col min="9218" max="9218" width="20.453125" customWidth="1"/>
    <col min="9219" max="9219" width="28.453125" customWidth="1"/>
    <col min="9220" max="9220" width="93.453125" bestFit="1" customWidth="1"/>
    <col min="9474" max="9474" width="20.453125" customWidth="1"/>
    <col min="9475" max="9475" width="28.453125" customWidth="1"/>
    <col min="9476" max="9476" width="93.453125" bestFit="1" customWidth="1"/>
    <col min="9730" max="9730" width="20.453125" customWidth="1"/>
    <col min="9731" max="9731" width="28.453125" customWidth="1"/>
    <col min="9732" max="9732" width="93.453125" bestFit="1" customWidth="1"/>
    <col min="9986" max="9986" width="20.453125" customWidth="1"/>
    <col min="9987" max="9987" width="28.453125" customWidth="1"/>
    <col min="9988" max="9988" width="93.453125" bestFit="1" customWidth="1"/>
    <col min="10242" max="10242" width="20.453125" customWidth="1"/>
    <col min="10243" max="10243" width="28.453125" customWidth="1"/>
    <col min="10244" max="10244" width="93.453125" bestFit="1" customWidth="1"/>
    <col min="10498" max="10498" width="20.453125" customWidth="1"/>
    <col min="10499" max="10499" width="28.453125" customWidth="1"/>
    <col min="10500" max="10500" width="93.453125" bestFit="1" customWidth="1"/>
    <col min="10754" max="10754" width="20.453125" customWidth="1"/>
    <col min="10755" max="10755" width="28.453125" customWidth="1"/>
    <col min="10756" max="10756" width="93.453125" bestFit="1" customWidth="1"/>
    <col min="11010" max="11010" width="20.453125" customWidth="1"/>
    <col min="11011" max="11011" width="28.453125" customWidth="1"/>
    <col min="11012" max="11012" width="93.453125" bestFit="1" customWidth="1"/>
    <col min="11266" max="11266" width="20.453125" customWidth="1"/>
    <col min="11267" max="11267" width="28.453125" customWidth="1"/>
    <col min="11268" max="11268" width="93.453125" bestFit="1" customWidth="1"/>
    <col min="11522" max="11522" width="20.453125" customWidth="1"/>
    <col min="11523" max="11523" width="28.453125" customWidth="1"/>
    <col min="11524" max="11524" width="93.453125" bestFit="1" customWidth="1"/>
    <col min="11778" max="11778" width="20.453125" customWidth="1"/>
    <col min="11779" max="11779" width="28.453125" customWidth="1"/>
    <col min="11780" max="11780" width="93.453125" bestFit="1" customWidth="1"/>
    <col min="12034" max="12034" width="20.453125" customWidth="1"/>
    <col min="12035" max="12035" width="28.453125" customWidth="1"/>
    <col min="12036" max="12036" width="93.453125" bestFit="1" customWidth="1"/>
    <col min="12290" max="12290" width="20.453125" customWidth="1"/>
    <col min="12291" max="12291" width="28.453125" customWidth="1"/>
    <col min="12292" max="12292" width="93.453125" bestFit="1" customWidth="1"/>
    <col min="12546" max="12546" width="20.453125" customWidth="1"/>
    <col min="12547" max="12547" width="28.453125" customWidth="1"/>
    <col min="12548" max="12548" width="93.453125" bestFit="1" customWidth="1"/>
    <col min="12802" max="12802" width="20.453125" customWidth="1"/>
    <col min="12803" max="12803" width="28.453125" customWidth="1"/>
    <col min="12804" max="12804" width="93.453125" bestFit="1" customWidth="1"/>
    <col min="13058" max="13058" width="20.453125" customWidth="1"/>
    <col min="13059" max="13059" width="28.453125" customWidth="1"/>
    <col min="13060" max="13060" width="93.453125" bestFit="1" customWidth="1"/>
    <col min="13314" max="13314" width="20.453125" customWidth="1"/>
    <col min="13315" max="13315" width="28.453125" customWidth="1"/>
    <col min="13316" max="13316" width="93.453125" bestFit="1" customWidth="1"/>
    <col min="13570" max="13570" width="20.453125" customWidth="1"/>
    <col min="13571" max="13571" width="28.453125" customWidth="1"/>
    <col min="13572" max="13572" width="93.453125" bestFit="1" customWidth="1"/>
    <col min="13826" max="13826" width="20.453125" customWidth="1"/>
    <col min="13827" max="13827" width="28.453125" customWidth="1"/>
    <col min="13828" max="13828" width="93.453125" bestFit="1" customWidth="1"/>
    <col min="14082" max="14082" width="20.453125" customWidth="1"/>
    <col min="14083" max="14083" width="28.453125" customWidth="1"/>
    <col min="14084" max="14084" width="93.453125" bestFit="1" customWidth="1"/>
    <col min="14338" max="14338" width="20.453125" customWidth="1"/>
    <col min="14339" max="14339" width="28.453125" customWidth="1"/>
    <col min="14340" max="14340" width="93.453125" bestFit="1" customWidth="1"/>
    <col min="14594" max="14594" width="20.453125" customWidth="1"/>
    <col min="14595" max="14595" width="28.453125" customWidth="1"/>
    <col min="14596" max="14596" width="93.453125" bestFit="1" customWidth="1"/>
    <col min="14850" max="14850" width="20.453125" customWidth="1"/>
    <col min="14851" max="14851" width="28.453125" customWidth="1"/>
    <col min="14852" max="14852" width="93.453125" bestFit="1" customWidth="1"/>
    <col min="15106" max="15106" width="20.453125" customWidth="1"/>
    <col min="15107" max="15107" width="28.453125" customWidth="1"/>
    <col min="15108" max="15108" width="93.453125" bestFit="1" customWidth="1"/>
    <col min="15362" max="15362" width="20.453125" customWidth="1"/>
    <col min="15363" max="15363" width="28.453125" customWidth="1"/>
    <col min="15364" max="15364" width="93.453125" bestFit="1" customWidth="1"/>
    <col min="15618" max="15618" width="20.453125" customWidth="1"/>
    <col min="15619" max="15619" width="28.453125" customWidth="1"/>
    <col min="15620" max="15620" width="93.453125" bestFit="1" customWidth="1"/>
    <col min="15874" max="15874" width="20.453125" customWidth="1"/>
    <col min="15875" max="15875" width="28.453125" customWidth="1"/>
    <col min="15876" max="15876" width="93.453125" bestFit="1" customWidth="1"/>
    <col min="16130" max="16130" width="20.453125" customWidth="1"/>
    <col min="16131" max="16131" width="28.453125" customWidth="1"/>
    <col min="16132" max="16132" width="93.453125" bestFit="1" customWidth="1"/>
  </cols>
  <sheetData>
    <row r="1" spans="1:4" ht="14.5" customHeight="1">
      <c r="A1" s="203"/>
      <c r="B1" s="202"/>
      <c r="C1" s="202"/>
      <c r="D1" s="204"/>
    </row>
    <row r="2" spans="1:4" ht="14.5" customHeight="1" thickBot="1">
      <c r="A2" s="203"/>
      <c r="B2" s="280" t="s">
        <v>608</v>
      </c>
      <c r="C2" s="280"/>
      <c r="D2" s="280"/>
    </row>
    <row r="3" spans="1:4" ht="14.5" customHeight="1" thickBot="1">
      <c r="A3" s="203"/>
      <c r="B3" s="205" t="s">
        <v>609</v>
      </c>
      <c r="C3" s="206" t="s">
        <v>610</v>
      </c>
      <c r="D3" s="205" t="s">
        <v>611</v>
      </c>
    </row>
    <row r="4" spans="1:4" ht="14.5" customHeight="1">
      <c r="A4" s="203"/>
      <c r="B4" s="277" t="s">
        <v>612</v>
      </c>
      <c r="C4" s="207" t="s">
        <v>613</v>
      </c>
      <c r="D4" s="208" t="s">
        <v>613</v>
      </c>
    </row>
    <row r="5" spans="1:4" ht="14.5" customHeight="1">
      <c r="A5" s="203"/>
      <c r="B5" s="278"/>
      <c r="C5" s="209" t="s">
        <v>614</v>
      </c>
      <c r="D5" s="210" t="s">
        <v>614</v>
      </c>
    </row>
    <row r="6" spans="1:4" ht="14.5" customHeight="1">
      <c r="A6" s="203"/>
      <c r="B6" s="278"/>
      <c r="C6" s="209" t="s">
        <v>615</v>
      </c>
      <c r="D6" s="210" t="s">
        <v>616</v>
      </c>
    </row>
    <row r="7" spans="1:4" ht="14.5" customHeight="1" thickBot="1">
      <c r="A7" s="203"/>
      <c r="B7" s="279"/>
      <c r="C7" s="211" t="s">
        <v>617</v>
      </c>
      <c r="D7" s="212" t="s">
        <v>618</v>
      </c>
    </row>
    <row r="8" spans="1:4" ht="14.5" customHeight="1">
      <c r="A8" s="203"/>
      <c r="B8" s="281" t="s">
        <v>619</v>
      </c>
      <c r="C8" s="209" t="s">
        <v>620</v>
      </c>
      <c r="D8" s="210" t="s">
        <v>621</v>
      </c>
    </row>
    <row r="9" spans="1:4" ht="14.5" customHeight="1">
      <c r="A9" s="203"/>
      <c r="B9" s="278"/>
      <c r="C9" s="209" t="s">
        <v>622</v>
      </c>
      <c r="D9" s="210" t="s">
        <v>623</v>
      </c>
    </row>
    <row r="10" spans="1:4" ht="14.5" customHeight="1" thickBot="1">
      <c r="A10" s="203"/>
      <c r="B10" s="282"/>
      <c r="C10" s="209" t="s">
        <v>624</v>
      </c>
      <c r="D10" s="210" t="s">
        <v>625</v>
      </c>
    </row>
    <row r="11" spans="1:4" ht="14.5" customHeight="1">
      <c r="A11" s="203"/>
      <c r="B11" s="277" t="s">
        <v>626</v>
      </c>
      <c r="C11" s="207" t="s">
        <v>627</v>
      </c>
      <c r="D11" s="208" t="s">
        <v>628</v>
      </c>
    </row>
    <row r="12" spans="1:4" ht="14.5" customHeight="1">
      <c r="A12" s="203"/>
      <c r="B12" s="278"/>
      <c r="C12" s="209" t="s">
        <v>629</v>
      </c>
      <c r="D12" s="210" t="s">
        <v>630</v>
      </c>
    </row>
    <row r="13" spans="1:4" ht="14.5" customHeight="1">
      <c r="A13" s="203"/>
      <c r="B13" s="278"/>
      <c r="C13" s="209" t="s">
        <v>631</v>
      </c>
      <c r="D13" s="210" t="s">
        <v>632</v>
      </c>
    </row>
    <row r="14" spans="1:4" ht="14.5" customHeight="1">
      <c r="A14" s="203"/>
      <c r="B14" s="278"/>
      <c r="C14" s="209" t="s">
        <v>633</v>
      </c>
      <c r="D14" s="210" t="s">
        <v>634</v>
      </c>
    </row>
    <row r="15" spans="1:4" ht="14.5" customHeight="1" thickBot="1">
      <c r="A15" s="203"/>
      <c r="B15" s="279"/>
      <c r="C15" s="211" t="s">
        <v>624</v>
      </c>
      <c r="D15" s="212" t="s">
        <v>635</v>
      </c>
    </row>
    <row r="16" spans="1:4" ht="14.5" customHeight="1">
      <c r="A16" s="203"/>
      <c r="B16" s="281" t="s">
        <v>0</v>
      </c>
      <c r="C16" s="209" t="s">
        <v>166</v>
      </c>
      <c r="D16" s="210" t="s">
        <v>636</v>
      </c>
    </row>
    <row r="17" spans="1:4" ht="14.5" customHeight="1">
      <c r="A17" s="203"/>
      <c r="B17" s="278"/>
      <c r="C17" s="209" t="s">
        <v>637</v>
      </c>
      <c r="D17" s="210" t="s">
        <v>638</v>
      </c>
    </row>
    <row r="18" spans="1:4" ht="14.5" customHeight="1">
      <c r="A18" s="203"/>
      <c r="B18" s="278"/>
      <c r="C18" s="209" t="s">
        <v>639</v>
      </c>
      <c r="D18" s="210" t="s">
        <v>640</v>
      </c>
    </row>
    <row r="19" spans="1:4" ht="14.5" customHeight="1" thickBot="1">
      <c r="A19" s="203"/>
      <c r="B19" s="282"/>
      <c r="C19" s="209" t="s">
        <v>624</v>
      </c>
      <c r="D19" s="210" t="s">
        <v>635</v>
      </c>
    </row>
    <row r="20" spans="1:4" ht="14.5" customHeight="1">
      <c r="A20" s="203"/>
      <c r="B20" s="277" t="s">
        <v>1</v>
      </c>
      <c r="C20" s="207" t="s">
        <v>167</v>
      </c>
      <c r="D20" s="208" t="s">
        <v>641</v>
      </c>
    </row>
    <row r="21" spans="1:4" ht="14.5" customHeight="1">
      <c r="A21" s="203"/>
      <c r="B21" s="278"/>
      <c r="C21" s="209" t="s">
        <v>633</v>
      </c>
      <c r="D21" s="210" t="s">
        <v>642</v>
      </c>
    </row>
    <row r="22" spans="1:4" ht="14.5" customHeight="1">
      <c r="A22" s="203"/>
      <c r="B22" s="278"/>
      <c r="C22" s="209" t="s">
        <v>643</v>
      </c>
      <c r="D22" s="210" t="s">
        <v>644</v>
      </c>
    </row>
    <row r="23" spans="1:4" ht="14.5" customHeight="1" thickBot="1">
      <c r="A23" s="203"/>
      <c r="B23" s="279"/>
      <c r="C23" s="211" t="s">
        <v>168</v>
      </c>
      <c r="D23" s="212" t="s">
        <v>645</v>
      </c>
    </row>
    <row r="24" spans="1:4" ht="14.5" customHeight="1">
      <c r="A24" s="203"/>
      <c r="B24" s="281" t="s">
        <v>646</v>
      </c>
      <c r="C24" s="209" t="s">
        <v>647</v>
      </c>
      <c r="D24" s="210" t="s">
        <v>648</v>
      </c>
    </row>
    <row r="25" spans="1:4" ht="14.5" customHeight="1">
      <c r="A25" s="203"/>
      <c r="B25" s="278"/>
      <c r="C25" s="209" t="s">
        <v>649</v>
      </c>
      <c r="D25" s="210" t="s">
        <v>650</v>
      </c>
    </row>
    <row r="26" spans="1:4" ht="14.5" customHeight="1">
      <c r="A26" s="203"/>
      <c r="B26" s="278"/>
      <c r="C26" s="209" t="s">
        <v>651</v>
      </c>
      <c r="D26" s="210" t="s">
        <v>652</v>
      </c>
    </row>
    <row r="27" spans="1:4" ht="14.5" customHeight="1">
      <c r="A27" s="203"/>
      <c r="B27" s="278"/>
      <c r="C27" s="209" t="s">
        <v>653</v>
      </c>
      <c r="D27" s="210" t="s">
        <v>654</v>
      </c>
    </row>
    <row r="28" spans="1:4" ht="14.5" customHeight="1" thickBot="1">
      <c r="A28" s="203"/>
      <c r="B28" s="282"/>
      <c r="C28" s="209" t="s">
        <v>624</v>
      </c>
      <c r="D28" s="210" t="s">
        <v>635</v>
      </c>
    </row>
    <row r="29" spans="1:4" ht="14.5" customHeight="1">
      <c r="A29" s="203"/>
      <c r="B29" s="277" t="s">
        <v>655</v>
      </c>
      <c r="C29" s="207" t="s">
        <v>656</v>
      </c>
      <c r="D29" s="208" t="s">
        <v>657</v>
      </c>
    </row>
    <row r="30" spans="1:4" ht="14.5" customHeight="1">
      <c r="A30" s="203"/>
      <c r="B30" s="278"/>
      <c r="C30" s="209" t="s">
        <v>658</v>
      </c>
      <c r="D30" s="210" t="s">
        <v>659</v>
      </c>
    </row>
    <row r="31" spans="1:4" ht="14.5" customHeight="1">
      <c r="A31" s="203"/>
      <c r="B31" s="278"/>
      <c r="C31" s="209" t="s">
        <v>660</v>
      </c>
      <c r="D31" s="210" t="s">
        <v>661</v>
      </c>
    </row>
    <row r="32" spans="1:4" ht="14.5" customHeight="1" thickBot="1">
      <c r="A32" s="203"/>
      <c r="B32" s="279"/>
      <c r="C32" s="211" t="s">
        <v>624</v>
      </c>
      <c r="D32" s="212" t="s">
        <v>662</v>
      </c>
    </row>
    <row r="33" spans="1:4" ht="14.5" customHeight="1">
      <c r="A33" s="203"/>
      <c r="B33" s="281" t="s">
        <v>663</v>
      </c>
      <c r="C33" s="209" t="s">
        <v>664</v>
      </c>
      <c r="D33" s="210" t="s">
        <v>665</v>
      </c>
    </row>
    <row r="34" spans="1:4" ht="14.5" customHeight="1" thickBot="1">
      <c r="A34" s="203"/>
      <c r="B34" s="282"/>
      <c r="C34" s="209" t="s">
        <v>624</v>
      </c>
      <c r="D34" s="210" t="s">
        <v>635</v>
      </c>
    </row>
    <row r="35" spans="1:4" ht="14.5" customHeight="1">
      <c r="A35" s="203"/>
      <c r="B35" s="277" t="s">
        <v>666</v>
      </c>
      <c r="C35" s="207" t="s">
        <v>167</v>
      </c>
      <c r="D35" s="208" t="s">
        <v>667</v>
      </c>
    </row>
    <row r="36" spans="1:4" ht="14.5" customHeight="1">
      <c r="A36" s="203"/>
      <c r="B36" s="278"/>
      <c r="C36" s="209" t="s">
        <v>668</v>
      </c>
      <c r="D36" s="210" t="s">
        <v>669</v>
      </c>
    </row>
    <row r="37" spans="1:4" ht="14.5" customHeight="1">
      <c r="A37" s="203"/>
      <c r="B37" s="278"/>
      <c r="C37" s="209" t="s">
        <v>670</v>
      </c>
      <c r="D37" s="210" t="s">
        <v>671</v>
      </c>
    </row>
    <row r="38" spans="1:4" ht="14.5" customHeight="1">
      <c r="A38" s="203"/>
      <c r="B38" s="278"/>
      <c r="C38" s="209" t="s">
        <v>672</v>
      </c>
      <c r="D38" s="210" t="s">
        <v>673</v>
      </c>
    </row>
    <row r="39" spans="1:4" ht="14.5" customHeight="1" thickBot="1">
      <c r="A39" s="203"/>
      <c r="B39" s="279"/>
      <c r="C39" s="211" t="s">
        <v>624</v>
      </c>
      <c r="D39" s="212" t="s">
        <v>662</v>
      </c>
    </row>
    <row r="40" spans="1:4" ht="14.5" customHeight="1">
      <c r="A40" s="203"/>
      <c r="B40" s="281" t="s">
        <v>674</v>
      </c>
      <c r="C40" s="209" t="s">
        <v>675</v>
      </c>
      <c r="D40" s="210" t="s">
        <v>676</v>
      </c>
    </row>
    <row r="41" spans="1:4" ht="14.5" customHeight="1">
      <c r="A41" s="203"/>
      <c r="B41" s="278"/>
      <c r="C41" s="209" t="s">
        <v>168</v>
      </c>
      <c r="D41" s="210" t="s">
        <v>677</v>
      </c>
    </row>
    <row r="42" spans="1:4" ht="14.5" customHeight="1">
      <c r="A42" s="203"/>
      <c r="B42" s="278"/>
      <c r="C42" s="209" t="s">
        <v>678</v>
      </c>
      <c r="D42" s="210" t="s">
        <v>679</v>
      </c>
    </row>
    <row r="43" spans="1:4" ht="14.5" customHeight="1" thickBot="1">
      <c r="A43" s="203"/>
      <c r="B43" s="282"/>
      <c r="C43" s="209" t="s">
        <v>624</v>
      </c>
      <c r="D43" s="210" t="s">
        <v>635</v>
      </c>
    </row>
    <row r="44" spans="1:4" ht="20.5" customHeight="1">
      <c r="A44" s="203"/>
      <c r="B44" s="277" t="s">
        <v>680</v>
      </c>
      <c r="C44" s="213" t="s">
        <v>681</v>
      </c>
      <c r="D44" s="214" t="s">
        <v>682</v>
      </c>
    </row>
    <row r="45" spans="1:4" ht="14.5" customHeight="1">
      <c r="A45" s="203"/>
      <c r="B45" s="278"/>
      <c r="C45" s="209" t="s">
        <v>683</v>
      </c>
      <c r="D45" s="215" t="s">
        <v>684</v>
      </c>
    </row>
    <row r="46" spans="1:4" ht="14.5" customHeight="1">
      <c r="A46" s="203"/>
      <c r="B46" s="278"/>
      <c r="C46" s="209" t="s">
        <v>685</v>
      </c>
      <c r="D46" s="215" t="s">
        <v>686</v>
      </c>
    </row>
    <row r="47" spans="1:4" ht="14.5" customHeight="1" thickBot="1">
      <c r="A47" s="203"/>
      <c r="B47" s="279"/>
      <c r="C47" s="211" t="s">
        <v>624</v>
      </c>
      <c r="D47" s="212" t="s">
        <v>625</v>
      </c>
    </row>
    <row r="48" spans="1:4" ht="14.5" customHeight="1">
      <c r="A48" s="203"/>
      <c r="B48" s="281" t="s">
        <v>687</v>
      </c>
      <c r="C48" s="209" t="s">
        <v>688</v>
      </c>
      <c r="D48" s="210" t="s">
        <v>689</v>
      </c>
    </row>
    <row r="49" spans="1:4" ht="14.5" customHeight="1">
      <c r="A49" s="203"/>
      <c r="B49" s="278"/>
      <c r="C49" s="209" t="s">
        <v>690</v>
      </c>
      <c r="D49" s="210" t="s">
        <v>691</v>
      </c>
    </row>
    <row r="50" spans="1:4" ht="14.5" customHeight="1" thickBot="1">
      <c r="A50" s="203"/>
      <c r="B50" s="282"/>
      <c r="C50" s="209" t="s">
        <v>692</v>
      </c>
      <c r="D50" s="210" t="s">
        <v>693</v>
      </c>
    </row>
    <row r="51" spans="1:4" ht="14.5" customHeight="1">
      <c r="A51" s="203"/>
      <c r="B51" s="277" t="s">
        <v>694</v>
      </c>
      <c r="C51" s="207" t="s">
        <v>695</v>
      </c>
      <c r="D51" s="208" t="s">
        <v>696</v>
      </c>
    </row>
    <row r="52" spans="1:4" ht="14.5" customHeight="1">
      <c r="A52" s="203"/>
      <c r="B52" s="278"/>
      <c r="C52" s="209" t="s">
        <v>697</v>
      </c>
      <c r="D52" s="210" t="s">
        <v>698</v>
      </c>
    </row>
    <row r="53" spans="1:4" ht="14.5" customHeight="1">
      <c r="A53" s="203"/>
      <c r="B53" s="278"/>
      <c r="C53" s="209" t="s">
        <v>699</v>
      </c>
      <c r="D53" s="210" t="s">
        <v>700</v>
      </c>
    </row>
    <row r="54" spans="1:4" ht="14.5" customHeight="1">
      <c r="A54" s="203"/>
      <c r="B54" s="278"/>
      <c r="C54" s="209" t="s">
        <v>701</v>
      </c>
      <c r="D54" s="210" t="s">
        <v>702</v>
      </c>
    </row>
    <row r="55" spans="1:4" ht="14.5" customHeight="1">
      <c r="A55" s="203"/>
      <c r="B55" s="278"/>
      <c r="C55" s="209" t="s">
        <v>629</v>
      </c>
      <c r="D55" s="210" t="s">
        <v>703</v>
      </c>
    </row>
    <row r="56" spans="1:4" ht="14.5" customHeight="1">
      <c r="A56" s="203"/>
      <c r="B56" s="278"/>
      <c r="C56" s="209" t="s">
        <v>704</v>
      </c>
      <c r="D56" s="210" t="s">
        <v>705</v>
      </c>
    </row>
    <row r="57" spans="1:4" ht="14.5" customHeight="1" thickBot="1">
      <c r="A57" s="203"/>
      <c r="B57" s="279"/>
      <c r="C57" s="211" t="s">
        <v>706</v>
      </c>
      <c r="D57" s="212" t="s">
        <v>707</v>
      </c>
    </row>
    <row r="58" spans="1:4" ht="14.5" customHeight="1">
      <c r="A58" s="203"/>
      <c r="B58" s="281" t="s">
        <v>708</v>
      </c>
      <c r="C58" s="209" t="s">
        <v>167</v>
      </c>
      <c r="D58" s="210" t="s">
        <v>709</v>
      </c>
    </row>
    <row r="59" spans="1:4" ht="14.5" customHeight="1" thickBot="1">
      <c r="A59" s="203"/>
      <c r="B59" s="282"/>
      <c r="C59" s="209" t="s">
        <v>710</v>
      </c>
      <c r="D59" s="210" t="s">
        <v>711</v>
      </c>
    </row>
    <row r="60" spans="1:4" ht="14.5" customHeight="1">
      <c r="A60" s="203"/>
      <c r="B60" s="277" t="s">
        <v>712</v>
      </c>
      <c r="C60" s="207" t="s">
        <v>713</v>
      </c>
      <c r="D60" s="208" t="s">
        <v>714</v>
      </c>
    </row>
    <row r="61" spans="1:4" ht="14.5" customHeight="1">
      <c r="A61" s="203"/>
      <c r="B61" s="278"/>
      <c r="C61" s="209" t="s">
        <v>715</v>
      </c>
      <c r="D61" s="210" t="s">
        <v>716</v>
      </c>
    </row>
    <row r="62" spans="1:4" ht="14.5" customHeight="1">
      <c r="A62" s="203"/>
      <c r="B62" s="278"/>
      <c r="C62" s="209" t="s">
        <v>717</v>
      </c>
      <c r="D62" s="210" t="s">
        <v>718</v>
      </c>
    </row>
    <row r="63" spans="1:4" ht="14.5" customHeight="1" thickBot="1">
      <c r="A63" s="203"/>
      <c r="B63" s="279"/>
      <c r="C63" s="211" t="s">
        <v>719</v>
      </c>
      <c r="D63" s="212" t="s">
        <v>720</v>
      </c>
    </row>
  </sheetData>
  <mergeCells count="16">
    <mergeCell ref="B48:B50"/>
    <mergeCell ref="B51:B57"/>
    <mergeCell ref="B58:B59"/>
    <mergeCell ref="B60:B63"/>
    <mergeCell ref="B24:B28"/>
    <mergeCell ref="B29:B32"/>
    <mergeCell ref="B33:B34"/>
    <mergeCell ref="B35:B39"/>
    <mergeCell ref="B40:B43"/>
    <mergeCell ref="B44:B47"/>
    <mergeCell ref="B20:B23"/>
    <mergeCell ref="B2:D2"/>
    <mergeCell ref="B4:B7"/>
    <mergeCell ref="B8:B10"/>
    <mergeCell ref="B11:B15"/>
    <mergeCell ref="B16:B19"/>
  </mergeCells>
  <pageMargins left="0.70866141732283472" right="0.70866141732283472" top="0.74803149606299213" bottom="0.74803149606299213" header="0.31496062992125984" footer="0.31496062992125984"/>
  <pageSetup paperSize="9" scale="61"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544F56-A1CC-4270-B4F9-3624CD8E2012}">
  <dimension ref="A1:F52"/>
  <sheetViews>
    <sheetView topLeftCell="A23" workbookViewId="0">
      <selection activeCell="D31" sqref="D31"/>
    </sheetView>
  </sheetViews>
  <sheetFormatPr defaultColWidth="8.81640625" defaultRowHeight="14.5"/>
  <cols>
    <col min="1" max="1" width="23.81640625" bestFit="1" customWidth="1"/>
    <col min="2" max="2" width="23.453125" bestFit="1" customWidth="1"/>
    <col min="3" max="3" width="3.453125" bestFit="1" customWidth="1"/>
    <col min="4" max="4" width="69.36328125" bestFit="1" customWidth="1"/>
    <col min="5" max="5" width="11.81640625" style="201" bestFit="1" customWidth="1"/>
  </cols>
  <sheetData>
    <row r="1" spans="1:6">
      <c r="A1" s="187" t="s">
        <v>205</v>
      </c>
      <c r="B1" s="187" t="s">
        <v>206</v>
      </c>
      <c r="C1" t="s">
        <v>207</v>
      </c>
      <c r="D1" t="s">
        <v>208</v>
      </c>
      <c r="E1" s="201" t="s">
        <v>225</v>
      </c>
    </row>
    <row r="2" spans="1:6">
      <c r="A2" s="187" t="s">
        <v>605</v>
      </c>
      <c r="B2" s="187" t="s">
        <v>606</v>
      </c>
      <c r="C2">
        <v>16</v>
      </c>
      <c r="D2" t="s">
        <v>574</v>
      </c>
      <c r="E2" s="201">
        <v>0</v>
      </c>
    </row>
    <row r="3" spans="1:6">
      <c r="A3" s="187" t="s">
        <v>605</v>
      </c>
      <c r="B3" s="187" t="s">
        <v>606</v>
      </c>
      <c r="C3">
        <v>17</v>
      </c>
      <c r="D3" t="s">
        <v>242</v>
      </c>
      <c r="E3" s="201">
        <v>206832.322412949</v>
      </c>
    </row>
    <row r="4" spans="1:6">
      <c r="A4" s="187" t="s">
        <v>605</v>
      </c>
      <c r="B4" s="187" t="s">
        <v>606</v>
      </c>
      <c r="C4">
        <v>18</v>
      </c>
      <c r="D4" t="s">
        <v>234</v>
      </c>
      <c r="E4" s="201">
        <v>0</v>
      </c>
    </row>
    <row r="5" spans="1:6">
      <c r="A5" s="187" t="s">
        <v>605</v>
      </c>
      <c r="B5" s="187" t="s">
        <v>606</v>
      </c>
      <c r="C5">
        <v>19</v>
      </c>
      <c r="D5" t="s">
        <v>229</v>
      </c>
      <c r="E5" s="201">
        <v>4022.4009715430002</v>
      </c>
      <c r="F5">
        <f>SUM(E5:E27)</f>
        <v>208804.24933098996</v>
      </c>
    </row>
    <row r="6" spans="1:6">
      <c r="A6" s="187" t="s">
        <v>605</v>
      </c>
      <c r="B6" s="187" t="s">
        <v>606</v>
      </c>
      <c r="C6">
        <v>20</v>
      </c>
      <c r="D6" t="s">
        <v>226</v>
      </c>
      <c r="E6" s="201">
        <v>3420.7716353730002</v>
      </c>
      <c r="F6">
        <f>E3-F5</f>
        <v>-1971.926918040961</v>
      </c>
    </row>
    <row r="7" spans="1:6">
      <c r="A7" s="187" t="s">
        <v>605</v>
      </c>
      <c r="B7" s="187" t="s">
        <v>606</v>
      </c>
      <c r="C7">
        <v>21</v>
      </c>
      <c r="D7" t="s">
        <v>243</v>
      </c>
      <c r="E7" s="201">
        <v>14313.287093512999</v>
      </c>
    </row>
    <row r="8" spans="1:6">
      <c r="A8" s="187" t="s">
        <v>605</v>
      </c>
      <c r="B8" s="187" t="s">
        <v>606</v>
      </c>
      <c r="C8">
        <v>22</v>
      </c>
      <c r="D8" t="s">
        <v>244</v>
      </c>
      <c r="E8" s="201">
        <v>5846.1355819119999</v>
      </c>
    </row>
    <row r="9" spans="1:6">
      <c r="A9" s="187" t="s">
        <v>605</v>
      </c>
      <c r="B9" s="187" t="s">
        <v>606</v>
      </c>
      <c r="C9">
        <v>23</v>
      </c>
      <c r="D9" t="s">
        <v>577</v>
      </c>
      <c r="E9" s="201">
        <v>42.453041698</v>
      </c>
    </row>
    <row r="10" spans="1:6">
      <c r="A10" s="187" t="s">
        <v>605</v>
      </c>
      <c r="B10" s="187" t="s">
        <v>606</v>
      </c>
      <c r="C10">
        <v>24</v>
      </c>
      <c r="D10" t="s">
        <v>251</v>
      </c>
      <c r="E10" s="201">
        <v>14248.322354067999</v>
      </c>
    </row>
    <row r="11" spans="1:6">
      <c r="A11" s="187" t="s">
        <v>605</v>
      </c>
      <c r="B11" s="187" t="s">
        <v>606</v>
      </c>
      <c r="C11">
        <v>25</v>
      </c>
      <c r="D11" t="s">
        <v>235</v>
      </c>
      <c r="E11" s="201">
        <v>15530.108816983</v>
      </c>
      <c r="F11">
        <f>E11+F6</f>
        <v>13558.181898942039</v>
      </c>
    </row>
    <row r="12" spans="1:6">
      <c r="A12" s="187" t="s">
        <v>605</v>
      </c>
      <c r="B12" s="187" t="s">
        <v>606</v>
      </c>
      <c r="C12">
        <v>26</v>
      </c>
      <c r="D12" t="s">
        <v>248</v>
      </c>
      <c r="E12" s="201">
        <v>4072.2344082519999</v>
      </c>
    </row>
    <row r="13" spans="1:6">
      <c r="A13" s="187" t="s">
        <v>605</v>
      </c>
      <c r="B13" s="187" t="s">
        <v>606</v>
      </c>
      <c r="C13">
        <v>27</v>
      </c>
      <c r="D13" t="s">
        <v>227</v>
      </c>
      <c r="E13" s="201">
        <v>1522.947556608</v>
      </c>
    </row>
    <row r="14" spans="1:6">
      <c r="A14" s="187" t="s">
        <v>605</v>
      </c>
      <c r="B14" s="187" t="s">
        <v>606</v>
      </c>
      <c r="C14">
        <v>28</v>
      </c>
      <c r="D14" t="s">
        <v>238</v>
      </c>
      <c r="E14" s="201">
        <v>7959.8510993669997</v>
      </c>
    </row>
    <row r="15" spans="1:6">
      <c r="A15" s="187" t="s">
        <v>605</v>
      </c>
      <c r="B15" s="187" t="s">
        <v>606</v>
      </c>
      <c r="C15">
        <v>29</v>
      </c>
      <c r="D15" t="s">
        <v>230</v>
      </c>
      <c r="E15" s="201">
        <v>12474.768818342</v>
      </c>
    </row>
    <row r="16" spans="1:6">
      <c r="A16" s="187" t="s">
        <v>605</v>
      </c>
      <c r="B16" s="187" t="s">
        <v>606</v>
      </c>
      <c r="C16">
        <v>30</v>
      </c>
      <c r="D16" t="s">
        <v>246</v>
      </c>
      <c r="E16" s="201">
        <v>96684.011890256996</v>
      </c>
    </row>
    <row r="17" spans="1:6">
      <c r="A17" s="187" t="s">
        <v>605</v>
      </c>
      <c r="B17" s="187" t="s">
        <v>606</v>
      </c>
      <c r="C17">
        <v>31</v>
      </c>
      <c r="D17" t="s">
        <v>231</v>
      </c>
      <c r="E17" s="201">
        <v>1102.826465091</v>
      </c>
    </row>
    <row r="18" spans="1:6">
      <c r="A18" s="187" t="s">
        <v>605</v>
      </c>
      <c r="B18" s="187" t="s">
        <v>606</v>
      </c>
      <c r="C18">
        <v>32</v>
      </c>
      <c r="D18" t="s">
        <v>232</v>
      </c>
      <c r="E18" s="201">
        <v>105.87674080799999</v>
      </c>
    </row>
    <row r="19" spans="1:6">
      <c r="A19" s="187" t="s">
        <v>605</v>
      </c>
      <c r="B19" s="187" t="s">
        <v>606</v>
      </c>
      <c r="C19">
        <v>33</v>
      </c>
      <c r="D19" t="s">
        <v>236</v>
      </c>
      <c r="E19" s="201">
        <v>8.5884136640000008</v>
      </c>
    </row>
    <row r="20" spans="1:6">
      <c r="A20" s="187" t="s">
        <v>605</v>
      </c>
      <c r="B20" s="187" t="s">
        <v>606</v>
      </c>
      <c r="C20">
        <v>34</v>
      </c>
      <c r="D20" t="s">
        <v>239</v>
      </c>
      <c r="E20" s="201">
        <v>1029.82981986</v>
      </c>
    </row>
    <row r="21" spans="1:6">
      <c r="A21" s="187" t="s">
        <v>605</v>
      </c>
      <c r="B21" s="187" t="s">
        <v>606</v>
      </c>
      <c r="C21">
        <v>35</v>
      </c>
      <c r="D21" t="s">
        <v>228</v>
      </c>
      <c r="E21" s="201">
        <v>923.12681457799999</v>
      </c>
    </row>
    <row r="22" spans="1:6">
      <c r="A22" s="187" t="s">
        <v>605</v>
      </c>
      <c r="B22" s="187" t="s">
        <v>606</v>
      </c>
      <c r="C22">
        <v>36</v>
      </c>
      <c r="D22" t="s">
        <v>233</v>
      </c>
      <c r="E22" s="201">
        <v>15.336516624</v>
      </c>
    </row>
    <row r="23" spans="1:6">
      <c r="A23" s="187" t="s">
        <v>605</v>
      </c>
      <c r="B23" s="187" t="s">
        <v>606</v>
      </c>
      <c r="C23">
        <v>37</v>
      </c>
      <c r="D23" t="s">
        <v>240</v>
      </c>
      <c r="E23" s="201">
        <v>3308.723471063</v>
      </c>
    </row>
    <row r="24" spans="1:6">
      <c r="A24" s="187" t="s">
        <v>605</v>
      </c>
      <c r="B24" s="187" t="s">
        <v>606</v>
      </c>
      <c r="C24">
        <v>38</v>
      </c>
      <c r="D24" t="s">
        <v>241</v>
      </c>
      <c r="E24" s="201">
        <v>0</v>
      </c>
    </row>
    <row r="25" spans="1:6">
      <c r="A25" s="187" t="s">
        <v>605</v>
      </c>
      <c r="B25" s="187" t="s">
        <v>606</v>
      </c>
      <c r="C25">
        <v>39</v>
      </c>
      <c r="D25" t="s">
        <v>249</v>
      </c>
      <c r="E25" s="201">
        <v>22147.254437431999</v>
      </c>
    </row>
    <row r="26" spans="1:6">
      <c r="A26" s="187" t="s">
        <v>605</v>
      </c>
      <c r="B26" s="187" t="s">
        <v>606</v>
      </c>
      <c r="C26">
        <v>40</v>
      </c>
      <c r="D26" t="s">
        <v>575</v>
      </c>
      <c r="E26" s="201">
        <v>0.45714542400000002</v>
      </c>
    </row>
    <row r="27" spans="1:6">
      <c r="A27" s="187" t="s">
        <v>605</v>
      </c>
      <c r="B27" s="187" t="s">
        <v>606</v>
      </c>
      <c r="C27">
        <v>41</v>
      </c>
      <c r="D27" t="s">
        <v>252</v>
      </c>
      <c r="E27" s="201">
        <v>24.936238530000001</v>
      </c>
    </row>
    <row r="28" spans="1:6">
      <c r="A28" s="187" t="s">
        <v>605</v>
      </c>
      <c r="B28" s="187" t="s">
        <v>606</v>
      </c>
      <c r="C28">
        <v>42</v>
      </c>
      <c r="D28" t="s">
        <v>576</v>
      </c>
      <c r="E28" s="201">
        <v>0</v>
      </c>
    </row>
    <row r="29" spans="1:6">
      <c r="A29" s="187" t="s">
        <v>605</v>
      </c>
      <c r="B29" s="187" t="s">
        <v>606</v>
      </c>
      <c r="C29">
        <v>43</v>
      </c>
      <c r="D29" t="s">
        <v>247</v>
      </c>
      <c r="E29" s="201">
        <v>4479.4471299449997</v>
      </c>
    </row>
    <row r="30" spans="1:6">
      <c r="A30" s="187" t="s">
        <v>605</v>
      </c>
      <c r="B30" s="187" t="s">
        <v>606</v>
      </c>
      <c r="C30">
        <v>44</v>
      </c>
      <c r="D30" t="s">
        <v>254</v>
      </c>
      <c r="E30" s="201">
        <v>0</v>
      </c>
    </row>
    <row r="31" spans="1:6">
      <c r="A31" s="187" t="s">
        <v>605</v>
      </c>
      <c r="B31" s="187" t="s">
        <v>606</v>
      </c>
      <c r="C31">
        <v>45</v>
      </c>
      <c r="D31" t="s">
        <v>229</v>
      </c>
      <c r="E31" s="201">
        <v>45.579431528000001</v>
      </c>
      <c r="F31">
        <f>SUM(E31:E53)</f>
        <v>4479.4471299449997</v>
      </c>
    </row>
    <row r="32" spans="1:6">
      <c r="A32" s="187" t="s">
        <v>605</v>
      </c>
      <c r="B32" s="187" t="s">
        <v>606</v>
      </c>
      <c r="C32">
        <v>46</v>
      </c>
      <c r="D32" t="s">
        <v>226</v>
      </c>
      <c r="E32" s="201">
        <v>4.3162998669999997</v>
      </c>
      <c r="F32">
        <f>E29-F31</f>
        <v>0</v>
      </c>
    </row>
    <row r="33" spans="1:6">
      <c r="A33" s="187" t="s">
        <v>605</v>
      </c>
      <c r="B33" s="187" t="s">
        <v>606</v>
      </c>
      <c r="C33">
        <v>47</v>
      </c>
      <c r="D33" t="s">
        <v>243</v>
      </c>
      <c r="E33" s="201">
        <v>171.37872557700001</v>
      </c>
    </row>
    <row r="34" spans="1:6">
      <c r="A34" s="187" t="s">
        <v>605</v>
      </c>
      <c r="B34" s="187" t="s">
        <v>606</v>
      </c>
      <c r="C34">
        <v>48</v>
      </c>
      <c r="D34" t="s">
        <v>244</v>
      </c>
      <c r="E34" s="201">
        <v>2.4210393429999999</v>
      </c>
    </row>
    <row r="35" spans="1:6">
      <c r="A35" s="187" t="s">
        <v>605</v>
      </c>
      <c r="B35" s="187" t="s">
        <v>606</v>
      </c>
      <c r="C35">
        <v>49</v>
      </c>
      <c r="D35" t="s">
        <v>577</v>
      </c>
      <c r="E35" s="201">
        <v>1.4472901E-2</v>
      </c>
    </row>
    <row r="36" spans="1:6">
      <c r="A36" s="187" t="s">
        <v>605</v>
      </c>
      <c r="B36" s="187" t="s">
        <v>606</v>
      </c>
      <c r="C36">
        <v>50</v>
      </c>
      <c r="D36" t="s">
        <v>251</v>
      </c>
      <c r="E36" s="201">
        <v>647.99146419299996</v>
      </c>
    </row>
    <row r="37" spans="1:6">
      <c r="A37" s="187" t="s">
        <v>605</v>
      </c>
      <c r="B37" s="187" t="s">
        <v>606</v>
      </c>
      <c r="C37">
        <v>51</v>
      </c>
      <c r="D37" t="s">
        <v>235</v>
      </c>
      <c r="E37" s="201">
        <v>581.35769094</v>
      </c>
      <c r="F37">
        <f>E37+F32</f>
        <v>581.35769094</v>
      </c>
    </row>
    <row r="38" spans="1:6">
      <c r="A38" s="187" t="s">
        <v>605</v>
      </c>
      <c r="B38" s="187" t="s">
        <v>606</v>
      </c>
      <c r="C38">
        <v>52</v>
      </c>
      <c r="D38" t="s">
        <v>248</v>
      </c>
      <c r="E38" s="201">
        <v>14.274094675000001</v>
      </c>
    </row>
    <row r="39" spans="1:6">
      <c r="A39" s="187" t="s">
        <v>605</v>
      </c>
      <c r="B39" s="187" t="s">
        <v>606</v>
      </c>
      <c r="C39">
        <v>53</v>
      </c>
      <c r="D39" t="s">
        <v>227</v>
      </c>
      <c r="E39" s="201">
        <v>62.848367818</v>
      </c>
    </row>
    <row r="40" spans="1:6">
      <c r="A40" s="187" t="s">
        <v>605</v>
      </c>
      <c r="B40" s="187" t="s">
        <v>606</v>
      </c>
      <c r="C40">
        <v>54</v>
      </c>
      <c r="D40" t="s">
        <v>238</v>
      </c>
      <c r="E40" s="201">
        <v>5.2394483760000004</v>
      </c>
    </row>
    <row r="41" spans="1:6">
      <c r="A41" s="187" t="s">
        <v>605</v>
      </c>
      <c r="B41" s="187" t="s">
        <v>606</v>
      </c>
      <c r="C41">
        <v>55</v>
      </c>
      <c r="D41" t="s">
        <v>230</v>
      </c>
      <c r="E41" s="201">
        <v>93.370070945999998</v>
      </c>
    </row>
    <row r="42" spans="1:6">
      <c r="A42" s="187" t="s">
        <v>605</v>
      </c>
      <c r="B42" s="187" t="s">
        <v>606</v>
      </c>
      <c r="C42">
        <v>56</v>
      </c>
      <c r="D42" t="s">
        <v>246</v>
      </c>
      <c r="E42" s="201">
        <v>2358.1897245209998</v>
      </c>
    </row>
    <row r="43" spans="1:6">
      <c r="A43" s="187" t="s">
        <v>605</v>
      </c>
      <c r="B43" s="187" t="s">
        <v>606</v>
      </c>
      <c r="C43">
        <v>57</v>
      </c>
      <c r="D43" t="s">
        <v>231</v>
      </c>
      <c r="E43" s="201">
        <v>10.211575612000001</v>
      </c>
    </row>
    <row r="44" spans="1:6">
      <c r="A44" s="187" t="s">
        <v>605</v>
      </c>
      <c r="B44" s="187" t="s">
        <v>606</v>
      </c>
      <c r="C44">
        <v>58</v>
      </c>
      <c r="D44" t="s">
        <v>232</v>
      </c>
      <c r="E44" s="201">
        <v>5.7505685639999999</v>
      </c>
    </row>
    <row r="45" spans="1:6">
      <c r="A45" s="187" t="s">
        <v>605</v>
      </c>
      <c r="B45" s="187" t="s">
        <v>606</v>
      </c>
      <c r="C45">
        <v>59</v>
      </c>
      <c r="D45" t="s">
        <v>236</v>
      </c>
      <c r="E45" s="201">
        <v>0</v>
      </c>
    </row>
    <row r="46" spans="1:6">
      <c r="A46" s="187" t="s">
        <v>605</v>
      </c>
      <c r="B46" s="187" t="s">
        <v>606</v>
      </c>
      <c r="C46">
        <v>60</v>
      </c>
      <c r="D46" t="s">
        <v>239</v>
      </c>
      <c r="E46" s="201">
        <v>16.97315206</v>
      </c>
    </row>
    <row r="47" spans="1:6">
      <c r="A47" s="187" t="s">
        <v>605</v>
      </c>
      <c r="B47" s="187" t="s">
        <v>606</v>
      </c>
      <c r="C47">
        <v>61</v>
      </c>
      <c r="D47" t="s">
        <v>228</v>
      </c>
      <c r="E47" s="201">
        <v>26.897072718</v>
      </c>
    </row>
    <row r="48" spans="1:6">
      <c r="A48" s="187" t="s">
        <v>605</v>
      </c>
      <c r="B48" s="187" t="s">
        <v>606</v>
      </c>
      <c r="C48">
        <v>62</v>
      </c>
      <c r="D48" t="s">
        <v>233</v>
      </c>
      <c r="E48" s="201">
        <v>0.111074875</v>
      </c>
    </row>
    <row r="49" spans="1:5">
      <c r="A49" s="187" t="s">
        <v>605</v>
      </c>
      <c r="B49" s="187" t="s">
        <v>606</v>
      </c>
      <c r="C49">
        <v>63</v>
      </c>
      <c r="D49" t="s">
        <v>240</v>
      </c>
      <c r="E49" s="201">
        <v>69.748699321000004</v>
      </c>
    </row>
    <row r="50" spans="1:5">
      <c r="A50" s="187" t="s">
        <v>605</v>
      </c>
      <c r="B50" s="187" t="s">
        <v>606</v>
      </c>
      <c r="C50">
        <v>64</v>
      </c>
      <c r="D50" t="s">
        <v>241</v>
      </c>
      <c r="E50" s="201">
        <v>0</v>
      </c>
    </row>
    <row r="51" spans="1:5">
      <c r="A51" s="187" t="s">
        <v>605</v>
      </c>
      <c r="B51" s="187" t="s">
        <v>606</v>
      </c>
      <c r="C51">
        <v>65</v>
      </c>
      <c r="D51" t="s">
        <v>249</v>
      </c>
      <c r="E51" s="201">
        <v>362.77415610999998</v>
      </c>
    </row>
    <row r="52" spans="1:5">
      <c r="A52" s="187" t="s">
        <v>605</v>
      </c>
      <c r="B52" s="187" t="s">
        <v>606</v>
      </c>
      <c r="C52">
        <v>66</v>
      </c>
      <c r="D52" t="s">
        <v>575</v>
      </c>
      <c r="E52" s="201">
        <v>0</v>
      </c>
    </row>
  </sheetData>
  <sortState xmlns:xlrd2="http://schemas.microsoft.com/office/spreadsheetml/2017/richdata2" ref="A2:E52">
    <sortCondition ref="C1:C52"/>
  </sortState>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61E5B2-09EE-464B-AF03-A3F7CA69CC5D}">
  <dimension ref="A1:F52"/>
  <sheetViews>
    <sheetView workbookViewId="0">
      <selection activeCell="F1" sqref="F1:F1048576"/>
    </sheetView>
  </sheetViews>
  <sheetFormatPr defaultColWidth="8.81640625" defaultRowHeight="14.5"/>
  <cols>
    <col min="1" max="1" width="23.81640625" bestFit="1" customWidth="1"/>
    <col min="3" max="3" width="3.453125" bestFit="1" customWidth="1"/>
    <col min="4" max="4" width="69.36328125" bestFit="1" customWidth="1"/>
    <col min="5" max="5" width="11.1796875" style="201" bestFit="1" customWidth="1"/>
  </cols>
  <sheetData>
    <row r="1" spans="1:6">
      <c r="A1" t="s">
        <v>205</v>
      </c>
      <c r="B1" t="s">
        <v>206</v>
      </c>
      <c r="C1" t="s">
        <v>207</v>
      </c>
      <c r="D1" t="s">
        <v>208</v>
      </c>
      <c r="E1" s="201" t="s">
        <v>225</v>
      </c>
    </row>
    <row r="2" spans="1:6">
      <c r="A2">
        <v>2024</v>
      </c>
      <c r="B2">
        <v>9</v>
      </c>
      <c r="C2">
        <v>16</v>
      </c>
      <c r="D2" t="s">
        <v>574</v>
      </c>
      <c r="E2" s="201">
        <v>0</v>
      </c>
    </row>
    <row r="3" spans="1:6">
      <c r="A3">
        <v>2024</v>
      </c>
      <c r="B3">
        <v>9</v>
      </c>
      <c r="C3">
        <v>17</v>
      </c>
      <c r="D3" t="s">
        <v>242</v>
      </c>
      <c r="E3" s="201">
        <v>209261.78496932099</v>
      </c>
    </row>
    <row r="4" spans="1:6">
      <c r="A4">
        <v>2024</v>
      </c>
      <c r="B4">
        <v>9</v>
      </c>
      <c r="C4">
        <v>18</v>
      </c>
      <c r="D4" t="s">
        <v>234</v>
      </c>
      <c r="E4" s="201">
        <v>0</v>
      </c>
    </row>
    <row r="5" spans="1:6">
      <c r="A5">
        <v>2024</v>
      </c>
      <c r="B5">
        <v>9</v>
      </c>
      <c r="C5">
        <v>19</v>
      </c>
      <c r="D5" t="s">
        <v>229</v>
      </c>
      <c r="E5" s="201">
        <v>3734.5438383710002</v>
      </c>
      <c r="F5">
        <f>SUM(E5:E27)</f>
        <v>211219.31436548498</v>
      </c>
    </row>
    <row r="6" spans="1:6">
      <c r="A6">
        <v>2024</v>
      </c>
      <c r="B6">
        <v>9</v>
      </c>
      <c r="C6">
        <v>20</v>
      </c>
      <c r="D6" t="s">
        <v>226</v>
      </c>
      <c r="E6" s="201">
        <v>3100.6985482989999</v>
      </c>
      <c r="F6">
        <f>E3-F5</f>
        <v>-1957.5293961639982</v>
      </c>
    </row>
    <row r="7" spans="1:6">
      <c r="A7">
        <v>2024</v>
      </c>
      <c r="B7">
        <v>9</v>
      </c>
      <c r="C7">
        <v>21</v>
      </c>
      <c r="D7" t="s">
        <v>243</v>
      </c>
      <c r="E7" s="201">
        <v>14697.139503599001</v>
      </c>
    </row>
    <row r="8" spans="1:6">
      <c r="A8">
        <v>2024</v>
      </c>
      <c r="B8">
        <v>9</v>
      </c>
      <c r="C8">
        <v>22</v>
      </c>
      <c r="D8" t="s">
        <v>244</v>
      </c>
      <c r="E8" s="201">
        <v>5705.5401259829996</v>
      </c>
    </row>
    <row r="9" spans="1:6">
      <c r="A9">
        <v>2024</v>
      </c>
      <c r="B9">
        <v>9</v>
      </c>
      <c r="C9">
        <v>23</v>
      </c>
      <c r="D9" t="s">
        <v>577</v>
      </c>
      <c r="E9" s="201">
        <v>63.313999160000002</v>
      </c>
    </row>
    <row r="10" spans="1:6">
      <c r="A10">
        <v>2024</v>
      </c>
      <c r="B10">
        <v>9</v>
      </c>
      <c r="C10">
        <v>24</v>
      </c>
      <c r="D10" t="s">
        <v>251</v>
      </c>
      <c r="E10" s="201">
        <v>12633.73483306</v>
      </c>
    </row>
    <row r="11" spans="1:6">
      <c r="A11">
        <v>2024</v>
      </c>
      <c r="B11">
        <v>9</v>
      </c>
      <c r="C11">
        <v>25</v>
      </c>
      <c r="D11" t="s">
        <v>235</v>
      </c>
      <c r="E11" s="201">
        <v>17118.074894226</v>
      </c>
      <c r="F11">
        <f>E11+F6</f>
        <v>15160.545498062002</v>
      </c>
    </row>
    <row r="12" spans="1:6">
      <c r="A12">
        <v>2024</v>
      </c>
      <c r="B12">
        <v>9</v>
      </c>
      <c r="C12">
        <v>26</v>
      </c>
      <c r="D12" t="s">
        <v>248</v>
      </c>
      <c r="E12" s="201">
        <v>4340.9483131269999</v>
      </c>
    </row>
    <row r="13" spans="1:6">
      <c r="A13">
        <v>2024</v>
      </c>
      <c r="B13">
        <v>9</v>
      </c>
      <c r="C13">
        <v>27</v>
      </c>
      <c r="D13" t="s">
        <v>227</v>
      </c>
      <c r="E13" s="201">
        <v>1542.807496935</v>
      </c>
    </row>
    <row r="14" spans="1:6">
      <c r="A14">
        <v>2024</v>
      </c>
      <c r="B14">
        <v>9</v>
      </c>
      <c r="C14">
        <v>28</v>
      </c>
      <c r="D14" t="s">
        <v>238</v>
      </c>
      <c r="E14" s="201">
        <v>7697.0990183780004</v>
      </c>
    </row>
    <row r="15" spans="1:6">
      <c r="A15">
        <v>2024</v>
      </c>
      <c r="B15">
        <v>9</v>
      </c>
      <c r="C15">
        <v>29</v>
      </c>
      <c r="D15" t="s">
        <v>230</v>
      </c>
      <c r="E15" s="201">
        <v>13581.497933553999</v>
      </c>
    </row>
    <row r="16" spans="1:6">
      <c r="A16">
        <v>2024</v>
      </c>
      <c r="B16">
        <v>9</v>
      </c>
      <c r="C16">
        <v>30</v>
      </c>
      <c r="D16" t="s">
        <v>246</v>
      </c>
      <c r="E16" s="201">
        <v>97857.403224862006</v>
      </c>
    </row>
    <row r="17" spans="1:6">
      <c r="A17">
        <v>2024</v>
      </c>
      <c r="B17">
        <v>9</v>
      </c>
      <c r="C17">
        <v>31</v>
      </c>
      <c r="D17" t="s">
        <v>231</v>
      </c>
      <c r="E17" s="201">
        <v>1159.6216376509999</v>
      </c>
    </row>
    <row r="18" spans="1:6">
      <c r="A18">
        <v>2024</v>
      </c>
      <c r="B18">
        <v>9</v>
      </c>
      <c r="C18">
        <v>32</v>
      </c>
      <c r="D18" t="s">
        <v>232</v>
      </c>
      <c r="E18" s="201">
        <v>111.493800812</v>
      </c>
    </row>
    <row r="19" spans="1:6">
      <c r="A19">
        <v>2024</v>
      </c>
      <c r="B19">
        <v>9</v>
      </c>
      <c r="C19">
        <v>33</v>
      </c>
      <c r="D19" t="s">
        <v>236</v>
      </c>
      <c r="E19" s="201">
        <v>2.5100097300000002</v>
      </c>
    </row>
    <row r="20" spans="1:6">
      <c r="A20">
        <v>2024</v>
      </c>
      <c r="B20">
        <v>9</v>
      </c>
      <c r="C20">
        <v>34</v>
      </c>
      <c r="D20" t="s">
        <v>239</v>
      </c>
      <c r="E20" s="201">
        <v>1024.330349612</v>
      </c>
    </row>
    <row r="21" spans="1:6">
      <c r="A21">
        <v>2024</v>
      </c>
      <c r="B21">
        <v>9</v>
      </c>
      <c r="C21">
        <v>35</v>
      </c>
      <c r="D21" t="s">
        <v>228</v>
      </c>
      <c r="E21" s="201">
        <v>939.27916916100003</v>
      </c>
    </row>
    <row r="22" spans="1:6">
      <c r="A22">
        <v>2024</v>
      </c>
      <c r="B22">
        <v>9</v>
      </c>
      <c r="C22">
        <v>36</v>
      </c>
      <c r="D22" t="s">
        <v>233</v>
      </c>
      <c r="E22" s="201">
        <v>13.692132304999999</v>
      </c>
    </row>
    <row r="23" spans="1:6">
      <c r="A23">
        <v>2024</v>
      </c>
      <c r="B23">
        <v>9</v>
      </c>
      <c r="C23">
        <v>37</v>
      </c>
      <c r="D23" t="s">
        <v>240</v>
      </c>
      <c r="E23" s="201">
        <v>3580.8644169879999</v>
      </c>
    </row>
    <row r="24" spans="1:6">
      <c r="A24">
        <v>2024</v>
      </c>
      <c r="B24">
        <v>9</v>
      </c>
      <c r="C24">
        <v>38</v>
      </c>
      <c r="D24" t="s">
        <v>241</v>
      </c>
      <c r="E24" s="201">
        <v>0</v>
      </c>
    </row>
    <row r="25" spans="1:6">
      <c r="A25">
        <v>2024</v>
      </c>
      <c r="B25">
        <v>9</v>
      </c>
      <c r="C25">
        <v>39</v>
      </c>
      <c r="D25" t="s">
        <v>249</v>
      </c>
      <c r="E25" s="201">
        <v>22287.849650181</v>
      </c>
    </row>
    <row r="26" spans="1:6">
      <c r="A26">
        <v>2024</v>
      </c>
      <c r="B26">
        <v>9</v>
      </c>
      <c r="C26">
        <v>40</v>
      </c>
      <c r="D26" t="s">
        <v>575</v>
      </c>
      <c r="E26" s="201">
        <v>0.43193683799999999</v>
      </c>
    </row>
    <row r="27" spans="1:6">
      <c r="A27">
        <v>2024</v>
      </c>
      <c r="B27">
        <v>9</v>
      </c>
      <c r="C27">
        <v>41</v>
      </c>
      <c r="D27" t="s">
        <v>252</v>
      </c>
      <c r="E27" s="201">
        <v>26.439532653000001</v>
      </c>
    </row>
    <row r="28" spans="1:6">
      <c r="A28">
        <v>2024</v>
      </c>
      <c r="B28">
        <v>9</v>
      </c>
      <c r="C28">
        <v>42</v>
      </c>
      <c r="D28" t="s">
        <v>576</v>
      </c>
      <c r="E28" s="201">
        <v>0</v>
      </c>
    </row>
    <row r="29" spans="1:6">
      <c r="A29">
        <v>2024</v>
      </c>
      <c r="B29">
        <v>9</v>
      </c>
      <c r="C29">
        <v>43</v>
      </c>
      <c r="D29" t="s">
        <v>247</v>
      </c>
      <c r="E29" s="201">
        <v>4509.1981580219999</v>
      </c>
    </row>
    <row r="30" spans="1:6">
      <c r="A30">
        <v>2024</v>
      </c>
      <c r="B30">
        <v>9</v>
      </c>
      <c r="C30">
        <v>44</v>
      </c>
      <c r="D30" t="s">
        <v>254</v>
      </c>
      <c r="E30" s="201">
        <v>0</v>
      </c>
    </row>
    <row r="31" spans="1:6">
      <c r="A31">
        <v>2024</v>
      </c>
      <c r="B31">
        <v>9</v>
      </c>
      <c r="C31">
        <v>45</v>
      </c>
      <c r="D31" t="s">
        <v>229</v>
      </c>
      <c r="E31" s="201">
        <v>36.602007663999998</v>
      </c>
      <c r="F31">
        <f>SUM(E31:E53)</f>
        <v>4509.1981580220008</v>
      </c>
    </row>
    <row r="32" spans="1:6">
      <c r="A32">
        <v>2024</v>
      </c>
      <c r="B32">
        <v>9</v>
      </c>
      <c r="C32">
        <v>46</v>
      </c>
      <c r="D32" t="s">
        <v>226</v>
      </c>
      <c r="E32" s="201">
        <v>3.884784405</v>
      </c>
      <c r="F32">
        <f>E29-F31</f>
        <v>0</v>
      </c>
    </row>
    <row r="33" spans="1:6">
      <c r="A33">
        <v>2024</v>
      </c>
      <c r="B33">
        <v>9</v>
      </c>
      <c r="C33">
        <v>47</v>
      </c>
      <c r="D33" t="s">
        <v>243</v>
      </c>
      <c r="E33" s="201">
        <v>182.36605815799999</v>
      </c>
    </row>
    <row r="34" spans="1:6">
      <c r="A34">
        <v>2024</v>
      </c>
      <c r="B34">
        <v>9</v>
      </c>
      <c r="C34">
        <v>48</v>
      </c>
      <c r="D34" t="s">
        <v>244</v>
      </c>
      <c r="E34" s="201">
        <v>2.7113187679999999</v>
      </c>
    </row>
    <row r="35" spans="1:6">
      <c r="A35">
        <v>2024</v>
      </c>
      <c r="B35">
        <v>9</v>
      </c>
      <c r="C35">
        <v>49</v>
      </c>
      <c r="D35" t="s">
        <v>577</v>
      </c>
      <c r="E35" s="201">
        <v>0.35033952099999999</v>
      </c>
    </row>
    <row r="36" spans="1:6">
      <c r="A36">
        <v>2024</v>
      </c>
      <c r="B36">
        <v>9</v>
      </c>
      <c r="C36">
        <v>50</v>
      </c>
      <c r="D36" t="s">
        <v>251</v>
      </c>
      <c r="E36" s="201">
        <v>622.95387727399998</v>
      </c>
    </row>
    <row r="37" spans="1:6">
      <c r="A37">
        <v>2024</v>
      </c>
      <c r="B37">
        <v>9</v>
      </c>
      <c r="C37">
        <v>51</v>
      </c>
      <c r="D37" t="s">
        <v>235</v>
      </c>
      <c r="E37" s="201">
        <v>563.13782826600004</v>
      </c>
      <c r="F37">
        <f>E37+F32</f>
        <v>563.13782826600004</v>
      </c>
    </row>
    <row r="38" spans="1:6">
      <c r="A38">
        <v>2024</v>
      </c>
      <c r="B38">
        <v>9</v>
      </c>
      <c r="C38">
        <v>52</v>
      </c>
      <c r="D38" t="s">
        <v>248</v>
      </c>
      <c r="E38" s="201">
        <v>12.897527604</v>
      </c>
    </row>
    <row r="39" spans="1:6">
      <c r="A39">
        <v>2024</v>
      </c>
      <c r="B39">
        <v>9</v>
      </c>
      <c r="C39">
        <v>53</v>
      </c>
      <c r="D39" t="s">
        <v>227</v>
      </c>
      <c r="E39" s="201">
        <v>63.219746788000002</v>
      </c>
    </row>
    <row r="40" spans="1:6">
      <c r="A40">
        <v>2024</v>
      </c>
      <c r="B40">
        <v>9</v>
      </c>
      <c r="C40">
        <v>54</v>
      </c>
      <c r="D40" t="s">
        <v>238</v>
      </c>
      <c r="E40" s="201">
        <v>5.3282922209999999</v>
      </c>
    </row>
    <row r="41" spans="1:6">
      <c r="A41">
        <v>2024</v>
      </c>
      <c r="B41">
        <v>9</v>
      </c>
      <c r="C41">
        <v>55</v>
      </c>
      <c r="D41" t="s">
        <v>230</v>
      </c>
      <c r="E41" s="201">
        <v>89.985890384000001</v>
      </c>
    </row>
    <row r="42" spans="1:6">
      <c r="A42">
        <v>2024</v>
      </c>
      <c r="B42">
        <v>9</v>
      </c>
      <c r="C42">
        <v>56</v>
      </c>
      <c r="D42" t="s">
        <v>246</v>
      </c>
      <c r="E42" s="201">
        <v>2399.9068340839999</v>
      </c>
    </row>
    <row r="43" spans="1:6">
      <c r="A43">
        <v>2024</v>
      </c>
      <c r="B43">
        <v>9</v>
      </c>
      <c r="C43">
        <v>57</v>
      </c>
      <c r="D43" t="s">
        <v>231</v>
      </c>
      <c r="E43" s="201">
        <v>12.74409511</v>
      </c>
    </row>
    <row r="44" spans="1:6">
      <c r="A44">
        <v>2024</v>
      </c>
      <c r="B44">
        <v>9</v>
      </c>
      <c r="C44">
        <v>58</v>
      </c>
      <c r="D44" t="s">
        <v>232</v>
      </c>
      <c r="E44" s="201">
        <v>5.7478430449999998</v>
      </c>
    </row>
    <row r="45" spans="1:6">
      <c r="A45">
        <v>2024</v>
      </c>
      <c r="B45">
        <v>9</v>
      </c>
      <c r="C45">
        <v>59</v>
      </c>
      <c r="D45" t="s">
        <v>236</v>
      </c>
      <c r="E45" s="201">
        <v>0.13532792099999999</v>
      </c>
    </row>
    <row r="46" spans="1:6">
      <c r="A46">
        <v>2024</v>
      </c>
      <c r="B46">
        <v>9</v>
      </c>
      <c r="C46">
        <v>60</v>
      </c>
      <c r="D46" t="s">
        <v>239</v>
      </c>
      <c r="E46" s="201">
        <v>16.515799025</v>
      </c>
    </row>
    <row r="47" spans="1:6">
      <c r="A47">
        <v>2024</v>
      </c>
      <c r="B47">
        <v>9</v>
      </c>
      <c r="C47">
        <v>61</v>
      </c>
      <c r="D47" t="s">
        <v>228</v>
      </c>
      <c r="E47" s="201">
        <v>26.306387727000001</v>
      </c>
    </row>
    <row r="48" spans="1:6">
      <c r="A48">
        <v>2024</v>
      </c>
      <c r="B48">
        <v>9</v>
      </c>
      <c r="C48">
        <v>62</v>
      </c>
      <c r="D48" t="s">
        <v>233</v>
      </c>
      <c r="E48" s="201">
        <v>0.31016204400000003</v>
      </c>
    </row>
    <row r="49" spans="1:5">
      <c r="A49">
        <v>2024</v>
      </c>
      <c r="B49">
        <v>9</v>
      </c>
      <c r="C49">
        <v>63</v>
      </c>
      <c r="D49" t="s">
        <v>240</v>
      </c>
      <c r="E49" s="201">
        <v>74.073241221000004</v>
      </c>
    </row>
    <row r="50" spans="1:5">
      <c r="A50">
        <v>2024</v>
      </c>
      <c r="B50">
        <v>9</v>
      </c>
      <c r="C50">
        <v>64</v>
      </c>
      <c r="D50" t="s">
        <v>241</v>
      </c>
      <c r="E50" s="201">
        <v>0</v>
      </c>
    </row>
    <row r="51" spans="1:5">
      <c r="A51">
        <v>2024</v>
      </c>
      <c r="B51">
        <v>9</v>
      </c>
      <c r="C51">
        <v>65</v>
      </c>
      <c r="D51" t="s">
        <v>249</v>
      </c>
      <c r="E51" s="201">
        <v>390.020796792</v>
      </c>
    </row>
    <row r="52" spans="1:5">
      <c r="A52">
        <v>2024</v>
      </c>
      <c r="B52">
        <v>9</v>
      </c>
      <c r="C52">
        <v>66</v>
      </c>
      <c r="D52" t="s">
        <v>575</v>
      </c>
      <c r="E52" s="201">
        <v>0</v>
      </c>
    </row>
  </sheetData>
  <sortState xmlns:xlrd2="http://schemas.microsoft.com/office/spreadsheetml/2017/richdata2" ref="A2:E52">
    <sortCondition ref="C1:C52"/>
  </sortState>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553206-C20F-4C99-8654-0CDB57E40480}">
  <dimension ref="A1:F52"/>
  <sheetViews>
    <sheetView workbookViewId="0">
      <selection activeCell="F37" sqref="F37"/>
    </sheetView>
  </sheetViews>
  <sheetFormatPr defaultColWidth="8.81640625" defaultRowHeight="14.5"/>
  <cols>
    <col min="1" max="1" width="23.81640625" bestFit="1" customWidth="1"/>
    <col min="2" max="2" width="23.453125" bestFit="1" customWidth="1"/>
    <col min="3" max="3" width="3.453125" bestFit="1" customWidth="1"/>
    <col min="4" max="4" width="69.36328125" bestFit="1" customWidth="1"/>
    <col min="5" max="5" width="13.1796875" style="189" bestFit="1" customWidth="1"/>
  </cols>
  <sheetData>
    <row r="1" spans="1:6">
      <c r="A1" t="s">
        <v>205</v>
      </c>
      <c r="B1" t="s">
        <v>206</v>
      </c>
      <c r="C1" t="s">
        <v>207</v>
      </c>
      <c r="D1" t="s">
        <v>208</v>
      </c>
      <c r="E1" s="189" t="s">
        <v>225</v>
      </c>
    </row>
    <row r="2" spans="1:6">
      <c r="A2">
        <v>2024</v>
      </c>
      <c r="B2">
        <v>3</v>
      </c>
      <c r="C2">
        <v>16</v>
      </c>
      <c r="D2" t="s">
        <v>574</v>
      </c>
      <c r="E2" s="189">
        <v>0</v>
      </c>
    </row>
    <row r="3" spans="1:6">
      <c r="A3">
        <v>2024</v>
      </c>
      <c r="B3">
        <v>3</v>
      </c>
      <c r="C3">
        <v>17</v>
      </c>
      <c r="D3" t="s">
        <v>242</v>
      </c>
      <c r="E3" s="189">
        <v>201304.001548559</v>
      </c>
    </row>
    <row r="4" spans="1:6">
      <c r="A4">
        <v>2024</v>
      </c>
      <c r="B4">
        <v>3</v>
      </c>
      <c r="C4">
        <v>18</v>
      </c>
      <c r="D4" t="s">
        <v>234</v>
      </c>
      <c r="E4" s="189">
        <v>0</v>
      </c>
    </row>
    <row r="5" spans="1:6">
      <c r="A5">
        <v>2024</v>
      </c>
      <c r="B5">
        <v>3</v>
      </c>
      <c r="C5">
        <v>19</v>
      </c>
      <c r="D5" t="s">
        <v>229</v>
      </c>
      <c r="E5" s="189">
        <v>4206.5124312930002</v>
      </c>
      <c r="F5">
        <f>SUM(E5:E27)</f>
        <v>203277.84129014003</v>
      </c>
    </row>
    <row r="6" spans="1:6">
      <c r="A6">
        <v>2024</v>
      </c>
      <c r="B6">
        <v>3</v>
      </c>
      <c r="C6">
        <v>20</v>
      </c>
      <c r="D6" t="s">
        <v>226</v>
      </c>
      <c r="E6" s="189">
        <v>3640.5929869390002</v>
      </c>
      <c r="F6">
        <f>E3-F5</f>
        <v>-1973.8397415810323</v>
      </c>
    </row>
    <row r="7" spans="1:6">
      <c r="A7">
        <v>2024</v>
      </c>
      <c r="B7">
        <v>3</v>
      </c>
      <c r="C7">
        <v>21</v>
      </c>
      <c r="D7" t="s">
        <v>243</v>
      </c>
      <c r="E7" s="189">
        <v>13576.929077942999</v>
      </c>
    </row>
    <row r="8" spans="1:6">
      <c r="A8">
        <v>2024</v>
      </c>
      <c r="B8">
        <v>3</v>
      </c>
      <c r="C8">
        <v>22</v>
      </c>
      <c r="D8" t="s">
        <v>244</v>
      </c>
      <c r="E8" s="189">
        <v>5747.980136143</v>
      </c>
    </row>
    <row r="9" spans="1:6">
      <c r="A9">
        <v>2024</v>
      </c>
      <c r="B9">
        <v>3</v>
      </c>
      <c r="C9">
        <v>23</v>
      </c>
      <c r="D9" t="s">
        <v>577</v>
      </c>
      <c r="E9" s="189">
        <v>42.157355338000002</v>
      </c>
    </row>
    <row r="10" spans="1:6">
      <c r="A10">
        <v>2024</v>
      </c>
      <c r="B10">
        <v>3</v>
      </c>
      <c r="C10">
        <v>24</v>
      </c>
      <c r="D10" t="s">
        <v>251</v>
      </c>
      <c r="E10" s="189">
        <v>14659.127738775</v>
      </c>
    </row>
    <row r="11" spans="1:6">
      <c r="A11">
        <v>2024</v>
      </c>
      <c r="B11">
        <v>3</v>
      </c>
      <c r="C11">
        <v>25</v>
      </c>
      <c r="D11" t="s">
        <v>235</v>
      </c>
      <c r="E11" s="189">
        <v>16177.399600826</v>
      </c>
      <c r="F11">
        <f>E11+F6</f>
        <v>14203.559859244968</v>
      </c>
    </row>
    <row r="12" spans="1:6">
      <c r="A12">
        <v>2024</v>
      </c>
      <c r="B12">
        <v>3</v>
      </c>
      <c r="C12">
        <v>26</v>
      </c>
      <c r="D12" t="s">
        <v>248</v>
      </c>
      <c r="E12" s="189">
        <v>3886.9534791619999</v>
      </c>
    </row>
    <row r="13" spans="1:6">
      <c r="A13">
        <v>2024</v>
      </c>
      <c r="B13">
        <v>3</v>
      </c>
      <c r="C13">
        <v>27</v>
      </c>
      <c r="D13" t="s">
        <v>227</v>
      </c>
      <c r="E13" s="189">
        <v>1549.7580517690001</v>
      </c>
    </row>
    <row r="14" spans="1:6">
      <c r="A14">
        <v>2024</v>
      </c>
      <c r="B14">
        <v>3</v>
      </c>
      <c r="C14">
        <v>28</v>
      </c>
      <c r="D14" t="s">
        <v>238</v>
      </c>
      <c r="E14" s="189">
        <v>8248.3804549510005</v>
      </c>
    </row>
    <row r="15" spans="1:6">
      <c r="A15">
        <v>2024</v>
      </c>
      <c r="B15">
        <v>3</v>
      </c>
      <c r="C15">
        <v>29</v>
      </c>
      <c r="D15" t="s">
        <v>230</v>
      </c>
      <c r="E15" s="189">
        <v>9602.337347834</v>
      </c>
    </row>
    <row r="16" spans="1:6">
      <c r="A16">
        <v>2024</v>
      </c>
      <c r="B16">
        <v>3</v>
      </c>
      <c r="C16">
        <v>30</v>
      </c>
      <c r="D16" t="s">
        <v>246</v>
      </c>
      <c r="E16" s="189">
        <v>93545.259837724007</v>
      </c>
    </row>
    <row r="17" spans="1:6">
      <c r="A17">
        <v>2024</v>
      </c>
      <c r="B17">
        <v>3</v>
      </c>
      <c r="C17">
        <v>31</v>
      </c>
      <c r="D17" t="s">
        <v>231</v>
      </c>
      <c r="E17" s="189">
        <v>1068.678438877</v>
      </c>
    </row>
    <row r="18" spans="1:6">
      <c r="A18">
        <v>2024</v>
      </c>
      <c r="B18">
        <v>3</v>
      </c>
      <c r="C18">
        <v>32</v>
      </c>
      <c r="D18" t="s">
        <v>232</v>
      </c>
      <c r="E18" s="189">
        <v>135.17450151700001</v>
      </c>
    </row>
    <row r="19" spans="1:6">
      <c r="A19">
        <v>2024</v>
      </c>
      <c r="B19">
        <v>3</v>
      </c>
      <c r="C19">
        <v>33</v>
      </c>
      <c r="D19" t="s">
        <v>236</v>
      </c>
      <c r="E19" s="189">
        <v>14.96196016</v>
      </c>
    </row>
    <row r="20" spans="1:6">
      <c r="A20">
        <v>2024</v>
      </c>
      <c r="B20">
        <v>3</v>
      </c>
      <c r="C20">
        <v>34</v>
      </c>
      <c r="D20" t="s">
        <v>239</v>
      </c>
      <c r="E20" s="189">
        <v>1070.512337351</v>
      </c>
    </row>
    <row r="21" spans="1:6">
      <c r="A21">
        <v>2024</v>
      </c>
      <c r="B21">
        <v>3</v>
      </c>
      <c r="C21">
        <v>35</v>
      </c>
      <c r="D21" t="s">
        <v>228</v>
      </c>
      <c r="E21" s="189">
        <v>840.148499668</v>
      </c>
    </row>
    <row r="22" spans="1:6">
      <c r="A22">
        <v>2024</v>
      </c>
      <c r="B22">
        <v>3</v>
      </c>
      <c r="C22">
        <v>36</v>
      </c>
      <c r="D22" t="s">
        <v>233</v>
      </c>
      <c r="E22" s="189">
        <v>16.074807795000002</v>
      </c>
    </row>
    <row r="23" spans="1:6">
      <c r="A23">
        <v>2024</v>
      </c>
      <c r="B23">
        <v>3</v>
      </c>
      <c r="C23">
        <v>37</v>
      </c>
      <c r="D23" t="s">
        <v>240</v>
      </c>
      <c r="E23" s="189">
        <v>3175.795252717</v>
      </c>
    </row>
    <row r="24" spans="1:6">
      <c r="A24">
        <v>2024</v>
      </c>
      <c r="B24">
        <v>3</v>
      </c>
      <c r="C24">
        <v>38</v>
      </c>
      <c r="D24" t="s">
        <v>241</v>
      </c>
      <c r="E24" s="189">
        <v>0</v>
      </c>
    </row>
    <row r="25" spans="1:6">
      <c r="A25">
        <v>2024</v>
      </c>
      <c r="B25">
        <v>3</v>
      </c>
      <c r="C25">
        <v>39</v>
      </c>
      <c r="D25" t="s">
        <v>249</v>
      </c>
      <c r="E25" s="189">
        <v>22045.459369722001</v>
      </c>
    </row>
    <row r="26" spans="1:6">
      <c r="A26">
        <v>2024</v>
      </c>
      <c r="B26">
        <v>3</v>
      </c>
      <c r="C26">
        <v>40</v>
      </c>
      <c r="D26" t="s">
        <v>575</v>
      </c>
      <c r="E26" s="189">
        <v>0.430011382</v>
      </c>
    </row>
    <row r="27" spans="1:6">
      <c r="A27">
        <v>2024</v>
      </c>
      <c r="B27">
        <v>3</v>
      </c>
      <c r="C27">
        <v>41</v>
      </c>
      <c r="D27" t="s">
        <v>252</v>
      </c>
      <c r="E27" s="189">
        <v>27.217612253999999</v>
      </c>
    </row>
    <row r="28" spans="1:6">
      <c r="A28">
        <v>2024</v>
      </c>
      <c r="B28">
        <v>3</v>
      </c>
      <c r="C28">
        <v>42</v>
      </c>
      <c r="D28" t="s">
        <v>576</v>
      </c>
      <c r="E28" s="189">
        <v>0</v>
      </c>
    </row>
    <row r="29" spans="1:6">
      <c r="A29">
        <v>2024</v>
      </c>
      <c r="B29">
        <v>3</v>
      </c>
      <c r="C29">
        <v>43</v>
      </c>
      <c r="D29" t="s">
        <v>247</v>
      </c>
      <c r="E29" s="189">
        <v>4200.8415442080004</v>
      </c>
    </row>
    <row r="30" spans="1:6">
      <c r="A30">
        <v>2024</v>
      </c>
      <c r="B30">
        <v>3</v>
      </c>
      <c r="C30">
        <v>44</v>
      </c>
      <c r="D30" t="s">
        <v>254</v>
      </c>
      <c r="E30" s="189">
        <v>0</v>
      </c>
    </row>
    <row r="31" spans="1:6">
      <c r="A31">
        <v>2024</v>
      </c>
      <c r="B31">
        <v>3</v>
      </c>
      <c r="C31">
        <v>45</v>
      </c>
      <c r="D31" t="s">
        <v>229</v>
      </c>
      <c r="E31" s="189">
        <v>43.212574410999999</v>
      </c>
      <c r="F31">
        <f>SUM(E31:E53)</f>
        <v>4200.8415442080004</v>
      </c>
    </row>
    <row r="32" spans="1:6">
      <c r="A32">
        <v>2024</v>
      </c>
      <c r="B32">
        <v>3</v>
      </c>
      <c r="C32">
        <v>46</v>
      </c>
      <c r="D32" t="s">
        <v>226</v>
      </c>
      <c r="E32" s="189">
        <v>3.745254471</v>
      </c>
      <c r="F32">
        <f>E29-F31</f>
        <v>0</v>
      </c>
    </row>
    <row r="33" spans="1:6">
      <c r="A33">
        <v>2024</v>
      </c>
      <c r="B33">
        <v>3</v>
      </c>
      <c r="C33">
        <v>47</v>
      </c>
      <c r="D33" t="s">
        <v>243</v>
      </c>
      <c r="E33" s="189">
        <v>120.762899703</v>
      </c>
    </row>
    <row r="34" spans="1:6">
      <c r="A34">
        <v>2024</v>
      </c>
      <c r="B34">
        <v>3</v>
      </c>
      <c r="C34">
        <v>48</v>
      </c>
      <c r="D34" t="s">
        <v>244</v>
      </c>
      <c r="E34" s="189">
        <v>2.7395597079999998</v>
      </c>
    </row>
    <row r="35" spans="1:6">
      <c r="A35">
        <v>2024</v>
      </c>
      <c r="B35">
        <v>3</v>
      </c>
      <c r="C35">
        <v>49</v>
      </c>
      <c r="D35" t="s">
        <v>577</v>
      </c>
      <c r="E35" s="189">
        <v>0.79723550099999996</v>
      </c>
    </row>
    <row r="36" spans="1:6">
      <c r="A36">
        <v>2024</v>
      </c>
      <c r="B36">
        <v>3</v>
      </c>
      <c r="C36">
        <v>50</v>
      </c>
      <c r="D36" t="s">
        <v>251</v>
      </c>
      <c r="E36" s="189">
        <v>732.83946262300003</v>
      </c>
    </row>
    <row r="37" spans="1:6">
      <c r="A37">
        <v>2024</v>
      </c>
      <c r="B37">
        <v>3</v>
      </c>
      <c r="C37">
        <v>51</v>
      </c>
      <c r="D37" t="s">
        <v>235</v>
      </c>
      <c r="E37" s="189">
        <v>523.20795623900005</v>
      </c>
      <c r="F37">
        <f>E37+F32</f>
        <v>523.20795623900005</v>
      </c>
    </row>
    <row r="38" spans="1:6">
      <c r="A38">
        <v>2024</v>
      </c>
      <c r="B38">
        <v>3</v>
      </c>
      <c r="C38">
        <v>52</v>
      </c>
      <c r="D38" t="s">
        <v>248</v>
      </c>
      <c r="E38" s="189">
        <v>13.008098595</v>
      </c>
    </row>
    <row r="39" spans="1:6">
      <c r="A39">
        <v>2024</v>
      </c>
      <c r="B39">
        <v>3</v>
      </c>
      <c r="C39">
        <v>53</v>
      </c>
      <c r="D39" t="s">
        <v>227</v>
      </c>
      <c r="E39" s="189">
        <v>61.497727742000002</v>
      </c>
    </row>
    <row r="40" spans="1:6">
      <c r="A40">
        <v>2024</v>
      </c>
      <c r="B40">
        <v>3</v>
      </c>
      <c r="C40">
        <v>54</v>
      </c>
      <c r="D40" t="s">
        <v>238</v>
      </c>
      <c r="E40" s="189">
        <v>8.7281534690000004</v>
      </c>
    </row>
    <row r="41" spans="1:6">
      <c r="A41">
        <v>2024</v>
      </c>
      <c r="B41">
        <v>3</v>
      </c>
      <c r="C41">
        <v>55</v>
      </c>
      <c r="D41" t="s">
        <v>230</v>
      </c>
      <c r="E41" s="189">
        <v>73.529682930000007</v>
      </c>
    </row>
    <row r="42" spans="1:6">
      <c r="A42">
        <v>2024</v>
      </c>
      <c r="B42">
        <v>3</v>
      </c>
      <c r="C42">
        <v>56</v>
      </c>
      <c r="D42" t="s">
        <v>246</v>
      </c>
      <c r="E42" s="189">
        <v>2131.2953013770002</v>
      </c>
    </row>
    <row r="43" spans="1:6">
      <c r="A43">
        <v>2024</v>
      </c>
      <c r="B43">
        <v>3</v>
      </c>
      <c r="C43">
        <v>57</v>
      </c>
      <c r="D43" t="s">
        <v>231</v>
      </c>
      <c r="E43" s="189">
        <v>10.314226140000001</v>
      </c>
    </row>
    <row r="44" spans="1:6">
      <c r="A44">
        <v>2024</v>
      </c>
      <c r="B44">
        <v>3</v>
      </c>
      <c r="C44">
        <v>58</v>
      </c>
      <c r="D44" t="s">
        <v>232</v>
      </c>
      <c r="E44" s="189">
        <v>5.7531521730000001</v>
      </c>
    </row>
    <row r="45" spans="1:6">
      <c r="A45">
        <v>2024</v>
      </c>
      <c r="B45">
        <v>3</v>
      </c>
      <c r="C45">
        <v>59</v>
      </c>
      <c r="D45" t="s">
        <v>236</v>
      </c>
      <c r="E45" s="189">
        <v>0</v>
      </c>
    </row>
    <row r="46" spans="1:6">
      <c r="A46">
        <v>2024</v>
      </c>
      <c r="B46">
        <v>3</v>
      </c>
      <c r="C46">
        <v>60</v>
      </c>
      <c r="D46" t="s">
        <v>239</v>
      </c>
      <c r="E46" s="189">
        <v>36.446116785999997</v>
      </c>
    </row>
    <row r="47" spans="1:6">
      <c r="A47">
        <v>2024</v>
      </c>
      <c r="B47">
        <v>3</v>
      </c>
      <c r="C47">
        <v>61</v>
      </c>
      <c r="D47" t="s">
        <v>228</v>
      </c>
      <c r="E47" s="189">
        <v>2.0429049240000001</v>
      </c>
    </row>
    <row r="48" spans="1:6">
      <c r="A48">
        <v>2024</v>
      </c>
      <c r="B48">
        <v>3</v>
      </c>
      <c r="C48">
        <v>62</v>
      </c>
      <c r="D48" t="s">
        <v>233</v>
      </c>
      <c r="E48" s="189">
        <v>0.51459046100000005</v>
      </c>
    </row>
    <row r="49" spans="1:5">
      <c r="A49">
        <v>2024</v>
      </c>
      <c r="B49">
        <v>3</v>
      </c>
      <c r="C49">
        <v>63</v>
      </c>
      <c r="D49" t="s">
        <v>240</v>
      </c>
      <c r="E49" s="189">
        <v>68.201854605999998</v>
      </c>
    </row>
    <row r="50" spans="1:5">
      <c r="A50">
        <v>2024</v>
      </c>
      <c r="B50">
        <v>3</v>
      </c>
      <c r="C50">
        <v>64</v>
      </c>
      <c r="D50" t="s">
        <v>241</v>
      </c>
      <c r="E50" s="189">
        <v>0</v>
      </c>
    </row>
    <row r="51" spans="1:5">
      <c r="A51">
        <v>2024</v>
      </c>
      <c r="B51">
        <v>3</v>
      </c>
      <c r="C51">
        <v>65</v>
      </c>
      <c r="D51" t="s">
        <v>249</v>
      </c>
      <c r="E51" s="189">
        <v>362.204792349</v>
      </c>
    </row>
    <row r="52" spans="1:5">
      <c r="A52">
        <v>2024</v>
      </c>
      <c r="B52">
        <v>3</v>
      </c>
      <c r="C52">
        <v>66</v>
      </c>
      <c r="D52" t="s">
        <v>575</v>
      </c>
      <c r="E52" s="189">
        <v>0</v>
      </c>
    </row>
  </sheetData>
  <sortState xmlns:xlrd2="http://schemas.microsoft.com/office/spreadsheetml/2017/richdata2" ref="A2:E52">
    <sortCondition ref="C1:C52"/>
  </sortState>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24097B-762E-4A7D-9DAA-9E9B467CC383}">
  <dimension ref="A1:F52"/>
  <sheetViews>
    <sheetView topLeftCell="H1" workbookViewId="0">
      <selection activeCell="F11" sqref="F11"/>
    </sheetView>
  </sheetViews>
  <sheetFormatPr defaultColWidth="8.81640625" defaultRowHeight="14.5"/>
  <cols>
    <col min="1" max="1" width="23.81640625" bestFit="1" customWidth="1"/>
    <col min="2" max="2" width="23.453125" bestFit="1" customWidth="1"/>
    <col min="3" max="3" width="3.453125" bestFit="1" customWidth="1"/>
    <col min="4" max="4" width="69.36328125" bestFit="1" customWidth="1"/>
    <col min="5" max="5" width="13.1796875" style="189" bestFit="1" customWidth="1"/>
  </cols>
  <sheetData>
    <row r="1" spans="1:6">
      <c r="A1" t="s">
        <v>205</v>
      </c>
      <c r="B1" t="s">
        <v>206</v>
      </c>
      <c r="C1" t="s">
        <v>207</v>
      </c>
      <c r="D1" t="s">
        <v>208</v>
      </c>
      <c r="E1" s="189" t="s">
        <v>225</v>
      </c>
    </row>
    <row r="2" spans="1:6">
      <c r="A2">
        <v>2023</v>
      </c>
      <c r="B2">
        <v>12</v>
      </c>
      <c r="C2">
        <v>16</v>
      </c>
      <c r="D2" t="s">
        <v>574</v>
      </c>
      <c r="E2" s="189">
        <v>0</v>
      </c>
    </row>
    <row r="3" spans="1:6">
      <c r="A3">
        <v>2023</v>
      </c>
      <c r="B3">
        <v>12</v>
      </c>
      <c r="C3">
        <v>17</v>
      </c>
      <c r="D3" t="s">
        <v>242</v>
      </c>
      <c r="E3" s="189">
        <v>200059.58281038399</v>
      </c>
    </row>
    <row r="4" spans="1:6">
      <c r="A4">
        <v>2023</v>
      </c>
      <c r="B4">
        <v>12</v>
      </c>
      <c r="C4">
        <v>18</v>
      </c>
      <c r="D4" t="s">
        <v>234</v>
      </c>
      <c r="E4" s="189">
        <v>0</v>
      </c>
    </row>
    <row r="5" spans="1:6">
      <c r="A5">
        <v>2023</v>
      </c>
      <c r="B5">
        <v>12</v>
      </c>
      <c r="C5">
        <v>19</v>
      </c>
      <c r="D5" t="s">
        <v>229</v>
      </c>
      <c r="E5" s="189">
        <v>4444.9495931929996</v>
      </c>
      <c r="F5">
        <f>SUM(E5:E27)</f>
        <v>201412.67320858801</v>
      </c>
    </row>
    <row r="6" spans="1:6">
      <c r="A6">
        <v>2023</v>
      </c>
      <c r="B6">
        <v>12</v>
      </c>
      <c r="C6">
        <v>20</v>
      </c>
      <c r="D6" t="s">
        <v>226</v>
      </c>
      <c r="E6" s="189">
        <v>3065.5618048000001</v>
      </c>
      <c r="F6">
        <f>E3-F5</f>
        <v>-1353.0903982040181</v>
      </c>
    </row>
    <row r="7" spans="1:6">
      <c r="A7">
        <v>2023</v>
      </c>
      <c r="B7">
        <v>12</v>
      </c>
      <c r="C7">
        <v>21</v>
      </c>
      <c r="D7" t="s">
        <v>243</v>
      </c>
      <c r="E7" s="189">
        <v>13482.787610661</v>
      </c>
    </row>
    <row r="8" spans="1:6">
      <c r="A8">
        <v>2023</v>
      </c>
      <c r="B8">
        <v>12</v>
      </c>
      <c r="C8">
        <v>22</v>
      </c>
      <c r="D8" t="s">
        <v>244</v>
      </c>
      <c r="E8" s="189">
        <v>5748.8943620110003</v>
      </c>
    </row>
    <row r="9" spans="1:6">
      <c r="A9">
        <v>2023</v>
      </c>
      <c r="B9">
        <v>12</v>
      </c>
      <c r="C9">
        <v>23</v>
      </c>
      <c r="D9" t="s">
        <v>577</v>
      </c>
      <c r="E9" s="189">
        <v>42.604993778000001</v>
      </c>
    </row>
    <row r="10" spans="1:6">
      <c r="A10">
        <v>2023</v>
      </c>
      <c r="B10">
        <v>12</v>
      </c>
      <c r="C10">
        <v>24</v>
      </c>
      <c r="D10" t="s">
        <v>251</v>
      </c>
      <c r="E10" s="189">
        <v>14692.704664467999</v>
      </c>
    </row>
    <row r="11" spans="1:6">
      <c r="A11">
        <v>2023</v>
      </c>
      <c r="B11">
        <v>12</v>
      </c>
      <c r="C11">
        <v>25</v>
      </c>
      <c r="D11" t="s">
        <v>235</v>
      </c>
      <c r="E11" s="189">
        <v>18173.260083424</v>
      </c>
      <c r="F11">
        <f>E11+F6</f>
        <v>16820.169685219982</v>
      </c>
    </row>
    <row r="12" spans="1:6">
      <c r="A12">
        <v>2023</v>
      </c>
      <c r="B12">
        <v>12</v>
      </c>
      <c r="C12">
        <v>26</v>
      </c>
      <c r="D12" t="s">
        <v>248</v>
      </c>
      <c r="E12" s="189">
        <v>4160.5868174200004</v>
      </c>
    </row>
    <row r="13" spans="1:6">
      <c r="A13">
        <v>2023</v>
      </c>
      <c r="B13">
        <v>12</v>
      </c>
      <c r="C13">
        <v>27</v>
      </c>
      <c r="D13" t="s">
        <v>227</v>
      </c>
      <c r="E13" s="189">
        <v>1510.2016412139999</v>
      </c>
    </row>
    <row r="14" spans="1:6">
      <c r="A14">
        <v>2023</v>
      </c>
      <c r="B14">
        <v>12</v>
      </c>
      <c r="C14">
        <v>28</v>
      </c>
      <c r="D14" t="s">
        <v>238</v>
      </c>
      <c r="E14" s="189">
        <v>7413.68436397</v>
      </c>
    </row>
    <row r="15" spans="1:6">
      <c r="A15">
        <v>2023</v>
      </c>
      <c r="B15">
        <v>12</v>
      </c>
      <c r="C15">
        <v>29</v>
      </c>
      <c r="D15" t="s">
        <v>230</v>
      </c>
      <c r="E15" s="189">
        <v>10998.001355757</v>
      </c>
    </row>
    <row r="16" spans="1:6">
      <c r="A16">
        <v>2023</v>
      </c>
      <c r="B16">
        <v>12</v>
      </c>
      <c r="C16">
        <v>30</v>
      </c>
      <c r="D16" t="s">
        <v>246</v>
      </c>
      <c r="E16" s="189">
        <v>89275.302082651993</v>
      </c>
    </row>
    <row r="17" spans="1:6">
      <c r="A17">
        <v>2023</v>
      </c>
      <c r="B17">
        <v>12</v>
      </c>
      <c r="C17">
        <v>31</v>
      </c>
      <c r="D17" t="s">
        <v>231</v>
      </c>
      <c r="E17" s="189">
        <v>1088.9410886210001</v>
      </c>
    </row>
    <row r="18" spans="1:6">
      <c r="A18">
        <v>2023</v>
      </c>
      <c r="B18">
        <v>12</v>
      </c>
      <c r="C18">
        <v>32</v>
      </c>
      <c r="D18" t="s">
        <v>232</v>
      </c>
      <c r="E18" s="189">
        <v>130.99706944799999</v>
      </c>
    </row>
    <row r="19" spans="1:6">
      <c r="A19">
        <v>2023</v>
      </c>
      <c r="B19">
        <v>12</v>
      </c>
      <c r="C19">
        <v>33</v>
      </c>
      <c r="D19" t="s">
        <v>236</v>
      </c>
      <c r="E19" s="189">
        <v>42.131883135999999</v>
      </c>
    </row>
    <row r="20" spans="1:6">
      <c r="A20">
        <v>2023</v>
      </c>
      <c r="B20">
        <v>12</v>
      </c>
      <c r="C20">
        <v>34</v>
      </c>
      <c r="D20" t="s">
        <v>239</v>
      </c>
      <c r="E20" s="189">
        <v>1129.0005668670001</v>
      </c>
    </row>
    <row r="21" spans="1:6">
      <c r="A21">
        <v>2023</v>
      </c>
      <c r="B21">
        <v>12</v>
      </c>
      <c r="C21">
        <v>35</v>
      </c>
      <c r="D21" t="s">
        <v>228</v>
      </c>
      <c r="E21" s="189">
        <v>958.01320323200002</v>
      </c>
    </row>
    <row r="22" spans="1:6">
      <c r="A22">
        <v>2023</v>
      </c>
      <c r="B22">
        <v>12</v>
      </c>
      <c r="C22">
        <v>36</v>
      </c>
      <c r="D22" t="s">
        <v>233</v>
      </c>
      <c r="E22" s="189">
        <v>17.186555061</v>
      </c>
    </row>
    <row r="23" spans="1:6">
      <c r="A23">
        <v>2023</v>
      </c>
      <c r="B23">
        <v>12</v>
      </c>
      <c r="C23">
        <v>37</v>
      </c>
      <c r="D23" t="s">
        <v>240</v>
      </c>
      <c r="E23" s="189">
        <v>3280.7723277680002</v>
      </c>
    </row>
    <row r="24" spans="1:6">
      <c r="A24">
        <v>2023</v>
      </c>
      <c r="B24">
        <v>12</v>
      </c>
      <c r="C24">
        <v>38</v>
      </c>
      <c r="D24" t="s">
        <v>241</v>
      </c>
      <c r="E24" s="189">
        <v>0</v>
      </c>
    </row>
    <row r="25" spans="1:6">
      <c r="A25">
        <v>2023</v>
      </c>
      <c r="B25">
        <v>12</v>
      </c>
      <c r="C25">
        <v>39</v>
      </c>
      <c r="D25" t="s">
        <v>249</v>
      </c>
      <c r="E25" s="189">
        <v>21727.368162993</v>
      </c>
    </row>
    <row r="26" spans="1:6">
      <c r="A26">
        <v>2023</v>
      </c>
      <c r="B26">
        <v>12</v>
      </c>
      <c r="C26">
        <v>40</v>
      </c>
      <c r="D26" t="s">
        <v>575</v>
      </c>
      <c r="E26" s="189">
        <v>0.45122720500000002</v>
      </c>
    </row>
    <row r="27" spans="1:6">
      <c r="A27">
        <v>2023</v>
      </c>
      <c r="B27">
        <v>12</v>
      </c>
      <c r="C27">
        <v>41</v>
      </c>
      <c r="D27" t="s">
        <v>252</v>
      </c>
      <c r="E27" s="189">
        <v>29.271750909000001</v>
      </c>
    </row>
    <row r="28" spans="1:6">
      <c r="A28">
        <v>2023</v>
      </c>
      <c r="B28">
        <v>12</v>
      </c>
      <c r="C28">
        <v>42</v>
      </c>
      <c r="D28" t="s">
        <v>576</v>
      </c>
      <c r="E28" s="189">
        <v>0</v>
      </c>
    </row>
    <row r="29" spans="1:6">
      <c r="A29">
        <v>2023</v>
      </c>
      <c r="B29">
        <v>12</v>
      </c>
      <c r="C29">
        <v>43</v>
      </c>
      <c r="D29" t="s">
        <v>247</v>
      </c>
      <c r="E29" s="189">
        <v>3868.2185614519999</v>
      </c>
    </row>
    <row r="30" spans="1:6">
      <c r="A30">
        <v>2023</v>
      </c>
      <c r="B30">
        <v>12</v>
      </c>
      <c r="C30">
        <v>44</v>
      </c>
      <c r="D30" t="s">
        <v>254</v>
      </c>
      <c r="E30" s="189">
        <v>0</v>
      </c>
    </row>
    <row r="31" spans="1:6">
      <c r="A31">
        <v>2023</v>
      </c>
      <c r="B31">
        <v>12</v>
      </c>
      <c r="C31">
        <v>45</v>
      </c>
      <c r="D31" t="s">
        <v>229</v>
      </c>
      <c r="E31" s="189">
        <v>34.48219134</v>
      </c>
      <c r="F31">
        <f>SUM(E31:E53)</f>
        <v>3868.2185614519999</v>
      </c>
    </row>
    <row r="32" spans="1:6">
      <c r="A32">
        <v>2023</v>
      </c>
      <c r="B32">
        <v>12</v>
      </c>
      <c r="C32">
        <v>46</v>
      </c>
      <c r="D32" t="s">
        <v>226</v>
      </c>
      <c r="E32" s="189">
        <v>3.8116652289999999</v>
      </c>
      <c r="F32">
        <f>E29-F31</f>
        <v>0</v>
      </c>
    </row>
    <row r="33" spans="1:6">
      <c r="A33">
        <v>2023</v>
      </c>
      <c r="B33">
        <v>12</v>
      </c>
      <c r="C33">
        <v>47</v>
      </c>
      <c r="D33" t="s">
        <v>243</v>
      </c>
      <c r="E33" s="189">
        <v>110.718027896</v>
      </c>
    </row>
    <row r="34" spans="1:6">
      <c r="A34">
        <v>2023</v>
      </c>
      <c r="B34">
        <v>12</v>
      </c>
      <c r="C34">
        <v>48</v>
      </c>
      <c r="D34" t="s">
        <v>244</v>
      </c>
      <c r="E34" s="189">
        <v>2.444031528</v>
      </c>
    </row>
    <row r="35" spans="1:6">
      <c r="A35">
        <v>2023</v>
      </c>
      <c r="B35">
        <v>12</v>
      </c>
      <c r="C35">
        <v>49</v>
      </c>
      <c r="D35" t="s">
        <v>577</v>
      </c>
      <c r="E35" s="189">
        <v>0.30391531100000002</v>
      </c>
    </row>
    <row r="36" spans="1:6">
      <c r="A36">
        <v>2023</v>
      </c>
      <c r="B36">
        <v>12</v>
      </c>
      <c r="C36">
        <v>50</v>
      </c>
      <c r="D36" t="s">
        <v>251</v>
      </c>
      <c r="E36" s="189">
        <v>645.193475337</v>
      </c>
    </row>
    <row r="37" spans="1:6">
      <c r="A37">
        <v>2023</v>
      </c>
      <c r="B37">
        <v>12</v>
      </c>
      <c r="C37">
        <v>51</v>
      </c>
      <c r="D37" t="s">
        <v>235</v>
      </c>
      <c r="E37" s="189">
        <v>513.59724646899997</v>
      </c>
      <c r="F37">
        <f>E37+F32</f>
        <v>513.59724646899997</v>
      </c>
    </row>
    <row r="38" spans="1:6">
      <c r="A38">
        <v>2023</v>
      </c>
      <c r="B38">
        <v>12</v>
      </c>
      <c r="C38">
        <v>52</v>
      </c>
      <c r="D38" t="s">
        <v>248</v>
      </c>
      <c r="E38" s="189">
        <v>16.314219674</v>
      </c>
    </row>
    <row r="39" spans="1:6">
      <c r="A39">
        <v>2023</v>
      </c>
      <c r="B39">
        <v>12</v>
      </c>
      <c r="C39">
        <v>53</v>
      </c>
      <c r="D39" t="s">
        <v>227</v>
      </c>
      <c r="E39" s="189">
        <v>22.016880157999999</v>
      </c>
    </row>
    <row r="40" spans="1:6">
      <c r="A40">
        <v>2023</v>
      </c>
      <c r="B40">
        <v>12</v>
      </c>
      <c r="C40">
        <v>54</v>
      </c>
      <c r="D40" t="s">
        <v>238</v>
      </c>
      <c r="E40" s="189">
        <v>9.546491627</v>
      </c>
    </row>
    <row r="41" spans="1:6">
      <c r="A41">
        <v>2023</v>
      </c>
      <c r="B41">
        <v>12</v>
      </c>
      <c r="C41">
        <v>55</v>
      </c>
      <c r="D41" t="s">
        <v>230</v>
      </c>
      <c r="E41" s="189">
        <v>42.106606282000001</v>
      </c>
    </row>
    <row r="42" spans="1:6">
      <c r="A42">
        <v>2023</v>
      </c>
      <c r="B42">
        <v>12</v>
      </c>
      <c r="C42">
        <v>56</v>
      </c>
      <c r="D42" t="s">
        <v>246</v>
      </c>
      <c r="E42" s="189">
        <v>1865.730553679</v>
      </c>
    </row>
    <row r="43" spans="1:6">
      <c r="A43">
        <v>2023</v>
      </c>
      <c r="B43">
        <v>12</v>
      </c>
      <c r="C43">
        <v>57</v>
      </c>
      <c r="D43" t="s">
        <v>231</v>
      </c>
      <c r="E43" s="189">
        <v>11.851556180999999</v>
      </c>
    </row>
    <row r="44" spans="1:6">
      <c r="A44">
        <v>2023</v>
      </c>
      <c r="B44">
        <v>12</v>
      </c>
      <c r="C44">
        <v>58</v>
      </c>
      <c r="D44" t="s">
        <v>232</v>
      </c>
      <c r="E44" s="189">
        <v>5.8608291340000003</v>
      </c>
    </row>
    <row r="45" spans="1:6">
      <c r="A45">
        <v>2023</v>
      </c>
      <c r="B45">
        <v>12</v>
      </c>
      <c r="C45">
        <v>59</v>
      </c>
      <c r="D45" t="s">
        <v>236</v>
      </c>
      <c r="E45" s="189">
        <v>0</v>
      </c>
    </row>
    <row r="46" spans="1:6">
      <c r="A46">
        <v>2023</v>
      </c>
      <c r="B46">
        <v>12</v>
      </c>
      <c r="C46">
        <v>60</v>
      </c>
      <c r="D46" t="s">
        <v>239</v>
      </c>
      <c r="E46" s="189">
        <v>36.551549033000001</v>
      </c>
    </row>
    <row r="47" spans="1:6">
      <c r="A47">
        <v>2023</v>
      </c>
      <c r="B47">
        <v>12</v>
      </c>
      <c r="C47">
        <v>61</v>
      </c>
      <c r="D47" t="s">
        <v>228</v>
      </c>
      <c r="E47" s="189">
        <v>148.79615151799999</v>
      </c>
    </row>
    <row r="48" spans="1:6">
      <c r="A48">
        <v>2023</v>
      </c>
      <c r="B48">
        <v>12</v>
      </c>
      <c r="C48">
        <v>62</v>
      </c>
      <c r="D48" t="s">
        <v>233</v>
      </c>
      <c r="E48" s="189">
        <v>0.85842932999999999</v>
      </c>
    </row>
    <row r="49" spans="1:5">
      <c r="A49">
        <v>2023</v>
      </c>
      <c r="B49">
        <v>12</v>
      </c>
      <c r="C49">
        <v>63</v>
      </c>
      <c r="D49" t="s">
        <v>240</v>
      </c>
      <c r="E49" s="189">
        <v>64.281607180999998</v>
      </c>
    </row>
    <row r="50" spans="1:5">
      <c r="A50">
        <v>2023</v>
      </c>
      <c r="B50">
        <v>12</v>
      </c>
      <c r="C50">
        <v>64</v>
      </c>
      <c r="D50" t="s">
        <v>241</v>
      </c>
      <c r="E50" s="189">
        <v>0</v>
      </c>
    </row>
    <row r="51" spans="1:5">
      <c r="A51">
        <v>2023</v>
      </c>
      <c r="B51">
        <v>12</v>
      </c>
      <c r="C51">
        <v>65</v>
      </c>
      <c r="D51" t="s">
        <v>249</v>
      </c>
      <c r="E51" s="189">
        <v>333.75313454500002</v>
      </c>
    </row>
    <row r="52" spans="1:5">
      <c r="A52">
        <v>2023</v>
      </c>
      <c r="B52">
        <v>12</v>
      </c>
      <c r="C52">
        <v>66</v>
      </c>
      <c r="D52" t="s">
        <v>575</v>
      </c>
      <c r="E52" s="189">
        <v>0</v>
      </c>
    </row>
  </sheetData>
  <sortState xmlns:xlrd2="http://schemas.microsoft.com/office/spreadsheetml/2017/richdata2" ref="A2:E52">
    <sortCondition ref="C1"/>
  </sortState>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120"/>
  <sheetViews>
    <sheetView workbookViewId="0">
      <selection activeCell="G116" sqref="G116"/>
    </sheetView>
  </sheetViews>
  <sheetFormatPr defaultColWidth="8.6328125" defaultRowHeight="14.5"/>
  <cols>
    <col min="4" max="4" width="13.453125" customWidth="1"/>
    <col min="5" max="5" width="16.81640625" customWidth="1"/>
  </cols>
  <sheetData>
    <row r="1" spans="1:6">
      <c r="A1" s="193" t="s">
        <v>556</v>
      </c>
    </row>
    <row r="2" spans="1:6">
      <c r="A2" s="191" t="s">
        <v>426</v>
      </c>
    </row>
    <row r="3" spans="1:6">
      <c r="A3" s="191" t="s">
        <v>557</v>
      </c>
    </row>
    <row r="4" spans="1:6">
      <c r="A4" s="191" t="s">
        <v>558</v>
      </c>
    </row>
    <row r="5" spans="1:6">
      <c r="A5" s="191" t="s">
        <v>427</v>
      </c>
    </row>
    <row r="6" spans="1:6">
      <c r="A6" s="191" t="s">
        <v>559</v>
      </c>
    </row>
    <row r="7" spans="1:6">
      <c r="A7" s="191" t="s">
        <v>579</v>
      </c>
    </row>
    <row r="8" spans="1:6">
      <c r="A8" s="191" t="s">
        <v>560</v>
      </c>
    </row>
    <row r="9" spans="1:6">
      <c r="A9" s="192" t="s">
        <v>302</v>
      </c>
    </row>
    <row r="11" spans="1:6">
      <c r="A11" t="s">
        <v>275</v>
      </c>
      <c r="B11" t="s">
        <v>276</v>
      </c>
      <c r="C11" t="s">
        <v>207</v>
      </c>
      <c r="D11" t="s">
        <v>208</v>
      </c>
      <c r="E11" t="s">
        <v>209</v>
      </c>
      <c r="F11" t="s">
        <v>561</v>
      </c>
    </row>
    <row r="12" spans="1:6">
      <c r="A12" s="188">
        <v>2024</v>
      </c>
      <c r="B12" s="188">
        <v>3</v>
      </c>
      <c r="C12" s="188">
        <v>75</v>
      </c>
      <c r="D12" s="188" t="s">
        <v>433</v>
      </c>
      <c r="E12" s="188">
        <v>3127.1603712400001</v>
      </c>
      <c r="F12" s="183">
        <f>E12/3*12</f>
        <v>12508.641484960001</v>
      </c>
    </row>
    <row r="13" spans="1:6">
      <c r="A13">
        <v>2023</v>
      </c>
      <c r="B13">
        <v>12</v>
      </c>
      <c r="C13">
        <v>75</v>
      </c>
      <c r="D13" t="s">
        <v>433</v>
      </c>
      <c r="E13">
        <v>15919.602719367</v>
      </c>
      <c r="F13" s="190">
        <f>E13/12*12</f>
        <v>15919.602719367</v>
      </c>
    </row>
    <row r="14" spans="1:6">
      <c r="A14">
        <v>2023</v>
      </c>
      <c r="B14">
        <v>9</v>
      </c>
      <c r="C14">
        <v>75</v>
      </c>
      <c r="D14" t="s">
        <v>433</v>
      </c>
      <c r="E14">
        <v>11786.255321338</v>
      </c>
      <c r="F14" s="183">
        <f>E14/9*12</f>
        <v>15715.007095117333</v>
      </c>
    </row>
    <row r="15" spans="1:6">
      <c r="A15">
        <v>2023</v>
      </c>
      <c r="B15">
        <v>6</v>
      </c>
      <c r="C15">
        <v>75</v>
      </c>
      <c r="D15" t="s">
        <v>433</v>
      </c>
      <c r="E15">
        <v>6833.5643882209997</v>
      </c>
      <c r="F15" s="183">
        <f>E15/6*12</f>
        <v>13667.128776441998</v>
      </c>
    </row>
    <row r="16" spans="1:6">
      <c r="A16">
        <v>2023</v>
      </c>
      <c r="B16">
        <v>3</v>
      </c>
      <c r="C16">
        <v>75</v>
      </c>
      <c r="D16" t="s">
        <v>433</v>
      </c>
      <c r="E16">
        <v>3745.012428125</v>
      </c>
      <c r="F16" s="183">
        <f>E16/3*12</f>
        <v>14980.0497125</v>
      </c>
    </row>
    <row r="17" spans="1:6">
      <c r="A17">
        <v>2022</v>
      </c>
      <c r="B17">
        <v>12</v>
      </c>
      <c r="C17">
        <v>75</v>
      </c>
      <c r="D17" t="s">
        <v>433</v>
      </c>
      <c r="E17">
        <v>12843.508337888999</v>
      </c>
      <c r="F17" s="183">
        <f>E17/12*12</f>
        <v>12843.508337888999</v>
      </c>
    </row>
    <row r="18" spans="1:6">
      <c r="A18">
        <v>2022</v>
      </c>
      <c r="B18">
        <v>9</v>
      </c>
      <c r="C18">
        <v>75</v>
      </c>
      <c r="D18" t="s">
        <v>433</v>
      </c>
      <c r="E18">
        <v>9785.7927424200006</v>
      </c>
      <c r="F18" s="183">
        <f>E18/9*12</f>
        <v>13047.72365656</v>
      </c>
    </row>
    <row r="20" spans="1:6">
      <c r="A20" s="148" t="s">
        <v>554</v>
      </c>
    </row>
    <row r="21" spans="1:6">
      <c r="A21" t="s">
        <v>278</v>
      </c>
    </row>
    <row r="22" spans="1:6">
      <c r="A22" t="s">
        <v>279</v>
      </c>
    </row>
    <row r="23" spans="1:6">
      <c r="A23" t="s">
        <v>273</v>
      </c>
    </row>
    <row r="24" spans="1:6">
      <c r="A24" t="s">
        <v>555</v>
      </c>
    </row>
    <row r="25" spans="1:6">
      <c r="A25" t="s">
        <v>580</v>
      </c>
    </row>
    <row r="26" spans="1:6">
      <c r="A26" t="s">
        <v>274</v>
      </c>
    </row>
    <row r="28" spans="1:6">
      <c r="A28" t="s">
        <v>275</v>
      </c>
      <c r="B28" t="s">
        <v>276</v>
      </c>
      <c r="C28" t="s">
        <v>207</v>
      </c>
      <c r="D28" t="s">
        <v>208</v>
      </c>
      <c r="E28" t="s">
        <v>225</v>
      </c>
    </row>
    <row r="29" spans="1:6">
      <c r="A29" s="188">
        <v>2024</v>
      </c>
      <c r="B29" s="188">
        <v>3</v>
      </c>
      <c r="C29" s="188">
        <v>47</v>
      </c>
      <c r="D29" s="188" t="s">
        <v>280</v>
      </c>
      <c r="E29" s="188">
        <v>21543.962417899998</v>
      </c>
    </row>
    <row r="30" spans="1:6">
      <c r="A30">
        <v>2023</v>
      </c>
      <c r="B30">
        <v>12</v>
      </c>
      <c r="C30">
        <v>47</v>
      </c>
      <c r="D30" t="s">
        <v>280</v>
      </c>
      <c r="E30" s="194">
        <v>22617.282801099998</v>
      </c>
    </row>
    <row r="31" spans="1:6">
      <c r="A31">
        <v>2023</v>
      </c>
      <c r="B31">
        <v>9</v>
      </c>
      <c r="C31">
        <v>47</v>
      </c>
      <c r="D31" t="s">
        <v>280</v>
      </c>
      <c r="E31">
        <v>16908.223123899999</v>
      </c>
    </row>
    <row r="32" spans="1:6">
      <c r="A32">
        <v>2023</v>
      </c>
      <c r="B32">
        <v>6</v>
      </c>
      <c r="C32">
        <v>47</v>
      </c>
      <c r="D32" t="s">
        <v>280</v>
      </c>
      <c r="E32">
        <v>21565.849392399999</v>
      </c>
    </row>
    <row r="33" spans="1:7">
      <c r="A33">
        <v>2023</v>
      </c>
      <c r="B33">
        <v>3</v>
      </c>
      <c r="C33">
        <v>47</v>
      </c>
      <c r="D33" t="s">
        <v>280</v>
      </c>
      <c r="E33">
        <v>28172.9506564</v>
      </c>
    </row>
    <row r="35" spans="1:7">
      <c r="A35" s="148" t="s">
        <v>435</v>
      </c>
    </row>
    <row r="36" spans="1:7">
      <c r="A36" t="s">
        <v>436</v>
      </c>
    </row>
    <row r="37" spans="1:7">
      <c r="A37" t="s">
        <v>582</v>
      </c>
    </row>
    <row r="38" spans="1:7">
      <c r="A38" t="s">
        <v>438</v>
      </c>
    </row>
    <row r="39" spans="1:7">
      <c r="A39" t="s">
        <v>583</v>
      </c>
    </row>
    <row r="40" spans="1:7">
      <c r="A40" t="s">
        <v>594</v>
      </c>
    </row>
    <row r="41" spans="1:7">
      <c r="A41" t="s">
        <v>439</v>
      </c>
    </row>
    <row r="42" spans="1:7">
      <c r="A42" t="s">
        <v>289</v>
      </c>
    </row>
    <row r="44" spans="1:7">
      <c r="A44" t="s">
        <v>444</v>
      </c>
      <c r="B44" t="s">
        <v>445</v>
      </c>
      <c r="C44" t="s">
        <v>446</v>
      </c>
      <c r="E44" t="s">
        <v>444</v>
      </c>
      <c r="F44" t="s">
        <v>445</v>
      </c>
      <c r="G44" t="s">
        <v>446</v>
      </c>
    </row>
    <row r="45" spans="1:7">
      <c r="A45" s="188">
        <v>2024</v>
      </c>
      <c r="B45" s="188">
        <v>3</v>
      </c>
      <c r="C45" s="188">
        <v>3592.3092100049998</v>
      </c>
      <c r="E45">
        <v>2024</v>
      </c>
      <c r="F45">
        <v>3</v>
      </c>
      <c r="G45">
        <v>3090.285490237</v>
      </c>
    </row>
    <row r="46" spans="1:7">
      <c r="A46">
        <v>2023</v>
      </c>
      <c r="B46">
        <v>12</v>
      </c>
      <c r="C46">
        <v>11099.417211996</v>
      </c>
    </row>
    <row r="47" spans="1:7">
      <c r="A47">
        <v>2023</v>
      </c>
      <c r="B47">
        <v>9</v>
      </c>
      <c r="C47">
        <v>8206.0583047769996</v>
      </c>
    </row>
    <row r="48" spans="1:7">
      <c r="A48">
        <v>2023</v>
      </c>
      <c r="B48">
        <v>6</v>
      </c>
      <c r="C48">
        <v>6420.7445673880002</v>
      </c>
    </row>
    <row r="49" spans="1:3">
      <c r="A49">
        <v>2023</v>
      </c>
      <c r="B49">
        <v>3</v>
      </c>
      <c r="C49">
        <v>3279.9819106949999</v>
      </c>
    </row>
    <row r="51" spans="1:3">
      <c r="A51" s="148" t="s">
        <v>565</v>
      </c>
    </row>
    <row r="52" spans="1:3">
      <c r="A52" t="s">
        <v>281</v>
      </c>
    </row>
    <row r="53" spans="1:3">
      <c r="A53" t="s">
        <v>282</v>
      </c>
    </row>
    <row r="54" spans="1:3">
      <c r="A54" t="s">
        <v>283</v>
      </c>
    </row>
    <row r="55" spans="1:3">
      <c r="A55" t="s">
        <v>284</v>
      </c>
    </row>
    <row r="56" spans="1:3">
      <c r="A56" t="s">
        <v>285</v>
      </c>
    </row>
    <row r="57" spans="1:3">
      <c r="A57" t="s">
        <v>286</v>
      </c>
    </row>
    <row r="58" spans="1:3">
      <c r="A58" t="s">
        <v>287</v>
      </c>
    </row>
    <row r="59" spans="1:3">
      <c r="A59" t="s">
        <v>288</v>
      </c>
    </row>
    <row r="60" spans="1:3">
      <c r="A60" t="s">
        <v>584</v>
      </c>
    </row>
    <row r="61" spans="1:3">
      <c r="A61" t="s">
        <v>536</v>
      </c>
    </row>
    <row r="62" spans="1:3">
      <c r="A62" t="s">
        <v>289</v>
      </c>
    </row>
    <row r="63" spans="1:3">
      <c r="A63" t="s">
        <v>290</v>
      </c>
    </row>
    <row r="64" spans="1:3">
      <c r="A64" t="s">
        <v>291</v>
      </c>
    </row>
    <row r="65" spans="1:1">
      <c r="A65" t="s">
        <v>292</v>
      </c>
    </row>
    <row r="66" spans="1:1">
      <c r="A66" t="s">
        <v>293</v>
      </c>
    </row>
    <row r="67" spans="1:1">
      <c r="A67" t="s">
        <v>294</v>
      </c>
    </row>
    <row r="68" spans="1:1">
      <c r="A68" t="s">
        <v>585</v>
      </c>
    </row>
    <row r="69" spans="1:1">
      <c r="A69" t="s">
        <v>536</v>
      </c>
    </row>
    <row r="70" spans="1:1">
      <c r="A70" t="s">
        <v>289</v>
      </c>
    </row>
    <row r="71" spans="1:1">
      <c r="A71" t="s">
        <v>290</v>
      </c>
    </row>
    <row r="72" spans="1:1">
      <c r="A72" t="s">
        <v>295</v>
      </c>
    </row>
    <row r="73" spans="1:1">
      <c r="A73" t="s">
        <v>292</v>
      </c>
    </row>
    <row r="74" spans="1:1">
      <c r="A74" t="s">
        <v>293</v>
      </c>
    </row>
    <row r="75" spans="1:1">
      <c r="A75" t="s">
        <v>296</v>
      </c>
    </row>
    <row r="76" spans="1:1">
      <c r="A76" t="s">
        <v>586</v>
      </c>
    </row>
    <row r="77" spans="1:1">
      <c r="A77" t="s">
        <v>536</v>
      </c>
    </row>
    <row r="78" spans="1:1">
      <c r="A78" t="s">
        <v>289</v>
      </c>
    </row>
    <row r="79" spans="1:1">
      <c r="A79" t="s">
        <v>290</v>
      </c>
    </row>
    <row r="80" spans="1:1">
      <c r="A80" t="s">
        <v>297</v>
      </c>
    </row>
    <row r="81" spans="1:1">
      <c r="A81" t="s">
        <v>292</v>
      </c>
    </row>
    <row r="82" spans="1:1">
      <c r="A82" t="s">
        <v>293</v>
      </c>
    </row>
    <row r="83" spans="1:1">
      <c r="A83" t="s">
        <v>298</v>
      </c>
    </row>
    <row r="84" spans="1:1">
      <c r="A84" t="s">
        <v>587</v>
      </c>
    </row>
    <row r="85" spans="1:1">
      <c r="A85" t="s">
        <v>536</v>
      </c>
    </row>
    <row r="86" spans="1:1">
      <c r="A86" t="s">
        <v>289</v>
      </c>
    </row>
    <row r="87" spans="1:1">
      <c r="A87" t="s">
        <v>290</v>
      </c>
    </row>
    <row r="88" spans="1:1">
      <c r="A88" t="s">
        <v>299</v>
      </c>
    </row>
    <row r="89" spans="1:1">
      <c r="A89" t="s">
        <v>292</v>
      </c>
    </row>
    <row r="90" spans="1:1">
      <c r="A90" t="s">
        <v>293</v>
      </c>
    </row>
    <row r="91" spans="1:1">
      <c r="A91" t="s">
        <v>300</v>
      </c>
    </row>
    <row r="92" spans="1:1">
      <c r="A92" t="s">
        <v>588</v>
      </c>
    </row>
    <row r="93" spans="1:1">
      <c r="A93" t="s">
        <v>536</v>
      </c>
    </row>
    <row r="94" spans="1:1">
      <c r="A94" t="s">
        <v>289</v>
      </c>
    </row>
    <row r="95" spans="1:1">
      <c r="A95" t="s">
        <v>301</v>
      </c>
    </row>
    <row r="96" spans="1:1">
      <c r="A96" t="s">
        <v>302</v>
      </c>
    </row>
    <row r="98" spans="1:5">
      <c r="A98" t="s">
        <v>205</v>
      </c>
      <c r="B98" t="s">
        <v>206</v>
      </c>
      <c r="C98" t="s">
        <v>207</v>
      </c>
      <c r="D98" t="s">
        <v>208</v>
      </c>
      <c r="E98" t="s">
        <v>209</v>
      </c>
    </row>
    <row r="99" spans="1:5">
      <c r="A99" s="188">
        <v>2024</v>
      </c>
      <c r="B99" s="188">
        <v>3</v>
      </c>
      <c r="C99" s="188">
        <v>16</v>
      </c>
      <c r="D99" s="188" t="s">
        <v>255</v>
      </c>
      <c r="E99" s="188">
        <v>2624.295822562</v>
      </c>
    </row>
    <row r="100" spans="1:5">
      <c r="A100">
        <v>2023</v>
      </c>
      <c r="B100">
        <v>12</v>
      </c>
      <c r="C100">
        <v>16</v>
      </c>
      <c r="D100" t="s">
        <v>255</v>
      </c>
      <c r="E100">
        <v>4422.1226529189998</v>
      </c>
    </row>
    <row r="101" spans="1:5">
      <c r="A101">
        <v>2023</v>
      </c>
      <c r="B101">
        <v>9</v>
      </c>
      <c r="C101">
        <v>16</v>
      </c>
      <c r="D101" t="s">
        <v>255</v>
      </c>
      <c r="E101">
        <v>2748.210866549</v>
      </c>
    </row>
    <row r="102" spans="1:5">
      <c r="A102">
        <v>2023</v>
      </c>
      <c r="B102">
        <v>6</v>
      </c>
      <c r="C102">
        <v>16</v>
      </c>
      <c r="D102" t="s">
        <v>255</v>
      </c>
      <c r="E102">
        <v>2361.2443862360001</v>
      </c>
    </row>
    <row r="103" spans="1:5">
      <c r="A103">
        <v>2023</v>
      </c>
      <c r="B103">
        <v>3</v>
      </c>
      <c r="C103">
        <v>16</v>
      </c>
      <c r="D103" t="s">
        <v>255</v>
      </c>
      <c r="E103">
        <v>2460.4736450730002</v>
      </c>
    </row>
    <row r="106" spans="1:5">
      <c r="A106" s="148" t="s">
        <v>567</v>
      </c>
    </row>
    <row r="107" spans="1:5">
      <c r="A107" t="s">
        <v>286</v>
      </c>
    </row>
    <row r="108" spans="1:5">
      <c r="A108" t="s">
        <v>304</v>
      </c>
    </row>
    <row r="109" spans="1:5">
      <c r="A109" t="s">
        <v>305</v>
      </c>
    </row>
    <row r="110" spans="1:5">
      <c r="A110" t="s">
        <v>568</v>
      </c>
    </row>
    <row r="111" spans="1:5">
      <c r="A111" t="s">
        <v>589</v>
      </c>
    </row>
    <row r="112" spans="1:5">
      <c r="A112" t="s">
        <v>289</v>
      </c>
    </row>
    <row r="114" spans="1:5">
      <c r="A114" t="s">
        <v>444</v>
      </c>
      <c r="B114" t="s">
        <v>445</v>
      </c>
      <c r="C114" t="s">
        <v>225</v>
      </c>
      <c r="D114" t="s">
        <v>570</v>
      </c>
      <c r="E114" t="s">
        <v>569</v>
      </c>
    </row>
    <row r="115" spans="1:5">
      <c r="A115">
        <v>2024</v>
      </c>
      <c r="B115">
        <v>6</v>
      </c>
      <c r="C115">
        <v>86705.014718823993</v>
      </c>
      <c r="D115">
        <v>124910.688686175</v>
      </c>
      <c r="E115" s="188">
        <f t="shared" ref="E115:E120" si="0">D115-C115</f>
        <v>38205.673967351002</v>
      </c>
    </row>
    <row r="116" spans="1:5">
      <c r="A116" s="188">
        <v>2024</v>
      </c>
      <c r="B116" s="188">
        <v>3</v>
      </c>
      <c r="C116" s="188">
        <v>84194.654504598002</v>
      </c>
      <c r="D116">
        <v>121731.01143770201</v>
      </c>
      <c r="E116" s="188">
        <f t="shared" si="0"/>
        <v>37536.356933104005</v>
      </c>
    </row>
    <row r="117" spans="1:5">
      <c r="A117">
        <v>2023</v>
      </c>
      <c r="B117">
        <v>12</v>
      </c>
      <c r="C117">
        <v>83081.408395990002</v>
      </c>
      <c r="D117">
        <v>124009.362847968</v>
      </c>
      <c r="E117">
        <f t="shared" si="0"/>
        <v>40927.954451978003</v>
      </c>
    </row>
    <row r="118" spans="1:5">
      <c r="A118">
        <v>2023</v>
      </c>
      <c r="B118">
        <v>9</v>
      </c>
      <c r="C118">
        <v>79588.867484716</v>
      </c>
      <c r="D118">
        <v>118451.70457232901</v>
      </c>
      <c r="E118">
        <f t="shared" si="0"/>
        <v>38862.837087613007</v>
      </c>
    </row>
    <row r="119" spans="1:5">
      <c r="A119">
        <v>2023</v>
      </c>
      <c r="B119">
        <v>6</v>
      </c>
      <c r="C119">
        <v>76734.222785136997</v>
      </c>
      <c r="D119" s="149">
        <v>112777.406179325</v>
      </c>
      <c r="E119" s="124">
        <f t="shared" si="0"/>
        <v>36043.183394188003</v>
      </c>
    </row>
    <row r="120" spans="1:5">
      <c r="A120">
        <v>2023</v>
      </c>
      <c r="B120">
        <v>3</v>
      </c>
      <c r="C120">
        <v>73353.934716760006</v>
      </c>
      <c r="D120" s="149">
        <v>104379.910930713</v>
      </c>
      <c r="E120" s="124">
        <f t="shared" si="0"/>
        <v>31025.976213952992</v>
      </c>
    </row>
  </sheetData>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Z200"/>
  <sheetViews>
    <sheetView topLeftCell="E102" workbookViewId="0">
      <selection activeCell="L75" sqref="L75:L112"/>
    </sheetView>
  </sheetViews>
  <sheetFormatPr defaultColWidth="8.6328125" defaultRowHeight="14.5"/>
  <cols>
    <col min="1" max="1" width="10.453125" bestFit="1" customWidth="1"/>
    <col min="4" max="4" width="33.453125" bestFit="1" customWidth="1"/>
    <col min="5" max="5" width="19" bestFit="1" customWidth="1"/>
    <col min="6" max="6" width="10.453125" bestFit="1" customWidth="1"/>
    <col min="10" max="10" width="9.453125" bestFit="1" customWidth="1"/>
    <col min="11" max="11" width="18" bestFit="1" customWidth="1"/>
    <col min="12" max="12" width="24.453125" customWidth="1"/>
    <col min="14" max="14" width="21.453125" customWidth="1"/>
  </cols>
  <sheetData>
    <row r="1" spans="1:16">
      <c r="A1" t="s">
        <v>426</v>
      </c>
    </row>
    <row r="2" spans="1:16">
      <c r="A2" t="s">
        <v>441</v>
      </c>
    </row>
    <row r="3" spans="1:16">
      <c r="A3" t="s">
        <v>442</v>
      </c>
    </row>
    <row r="4" spans="1:16">
      <c r="A4" t="s">
        <v>427</v>
      </c>
    </row>
    <row r="5" spans="1:16">
      <c r="A5" t="s">
        <v>591</v>
      </c>
    </row>
    <row r="6" spans="1:16">
      <c r="A6" t="s">
        <v>400</v>
      </c>
      <c r="K6" t="s">
        <v>275</v>
      </c>
      <c r="L6" t="s">
        <v>276</v>
      </c>
      <c r="M6" t="s">
        <v>207</v>
      </c>
      <c r="N6" t="s">
        <v>208</v>
      </c>
      <c r="O6" t="s">
        <v>209</v>
      </c>
    </row>
    <row r="7" spans="1:16">
      <c r="A7" t="s">
        <v>302</v>
      </c>
      <c r="K7">
        <v>2023</v>
      </c>
      <c r="L7">
        <v>6</v>
      </c>
      <c r="M7">
        <v>75</v>
      </c>
      <c r="N7" t="s">
        <v>433</v>
      </c>
      <c r="O7">
        <v>6833.5643882209997</v>
      </c>
      <c r="P7" s="111">
        <f>O7/6*12</f>
        <v>13667.128776441998</v>
      </c>
    </row>
    <row r="8" spans="1:16">
      <c r="A8" s="89"/>
    </row>
    <row r="9" spans="1:16">
      <c r="A9" s="105" t="s">
        <v>275</v>
      </c>
      <c r="B9" s="105" t="s">
        <v>276</v>
      </c>
      <c r="C9" s="105" t="s">
        <v>207</v>
      </c>
      <c r="D9" s="105" t="s">
        <v>208</v>
      </c>
      <c r="E9" s="105" t="s">
        <v>209</v>
      </c>
      <c r="F9" s="105" t="s">
        <v>277</v>
      </c>
      <c r="H9" t="s">
        <v>275</v>
      </c>
      <c r="I9" t="s">
        <v>276</v>
      </c>
      <c r="J9" t="s">
        <v>207</v>
      </c>
      <c r="K9" t="s">
        <v>208</v>
      </c>
      <c r="L9" t="s">
        <v>209</v>
      </c>
    </row>
    <row r="10" spans="1:16">
      <c r="A10" s="181">
        <v>2023</v>
      </c>
      <c r="B10" s="106">
        <v>3</v>
      </c>
      <c r="C10" s="106">
        <v>75</v>
      </c>
      <c r="D10" s="107" t="s">
        <v>433</v>
      </c>
      <c r="E10" s="111">
        <v>4075.0648056750001</v>
      </c>
      <c r="F10" s="111">
        <f>E10/3*12</f>
        <v>16300.259222699999</v>
      </c>
      <c r="H10">
        <v>2021</v>
      </c>
      <c r="I10">
        <v>9</v>
      </c>
      <c r="J10">
        <v>75</v>
      </c>
      <c r="K10" t="s">
        <v>433</v>
      </c>
      <c r="L10">
        <v>7947.6611546470003</v>
      </c>
      <c r="M10" s="111">
        <f>L10/9*12</f>
        <v>10596.881539529333</v>
      </c>
    </row>
    <row r="11" spans="1:16">
      <c r="A11" s="106" t="s">
        <v>275</v>
      </c>
      <c r="B11" s="106" t="s">
        <v>276</v>
      </c>
      <c r="C11" s="106" t="s">
        <v>207</v>
      </c>
      <c r="D11" s="107" t="s">
        <v>208</v>
      </c>
      <c r="E11" s="111" t="s">
        <v>209</v>
      </c>
      <c r="F11" s="111"/>
      <c r="H11" t="s">
        <v>275</v>
      </c>
      <c r="I11" t="s">
        <v>276</v>
      </c>
      <c r="J11" t="s">
        <v>207</v>
      </c>
      <c r="K11" s="111" t="s">
        <v>208</v>
      </c>
      <c r="L11" s="128" t="s">
        <v>209</v>
      </c>
    </row>
    <row r="12" spans="1:16">
      <c r="A12" s="195">
        <v>2024</v>
      </c>
      <c r="B12" s="196">
        <v>3</v>
      </c>
      <c r="C12" s="196">
        <v>75</v>
      </c>
      <c r="D12" s="197" t="s">
        <v>433</v>
      </c>
      <c r="E12" s="198">
        <v>3127.1603712400001</v>
      </c>
      <c r="F12" s="198">
        <f>E12/9*12</f>
        <v>4169.5471616533332</v>
      </c>
      <c r="K12" s="111"/>
      <c r="L12" s="128"/>
    </row>
    <row r="13" spans="1:16">
      <c r="A13">
        <v>2023</v>
      </c>
      <c r="B13">
        <v>9</v>
      </c>
      <c r="C13">
        <v>75</v>
      </c>
      <c r="D13" t="s">
        <v>433</v>
      </c>
      <c r="E13" s="111">
        <v>12823.500054781</v>
      </c>
      <c r="F13" s="111">
        <f>E13/9*12</f>
        <v>17098.000073041334</v>
      </c>
      <c r="H13">
        <v>2021</v>
      </c>
      <c r="I13">
        <v>12</v>
      </c>
      <c r="J13">
        <v>75</v>
      </c>
      <c r="K13" t="s">
        <v>433</v>
      </c>
      <c r="L13">
        <v>11105.33419503</v>
      </c>
    </row>
    <row r="14" spans="1:16">
      <c r="A14">
        <v>2022</v>
      </c>
      <c r="B14">
        <v>12</v>
      </c>
      <c r="C14">
        <v>75</v>
      </c>
      <c r="D14" t="s">
        <v>433</v>
      </c>
      <c r="E14" s="111">
        <v>12843.508337888999</v>
      </c>
      <c r="F14" s="111">
        <f>E14/12*12</f>
        <v>12843.508337888999</v>
      </c>
      <c r="H14" t="s">
        <v>275</v>
      </c>
      <c r="I14" t="s">
        <v>276</v>
      </c>
      <c r="J14" t="s">
        <v>207</v>
      </c>
      <c r="K14" t="s">
        <v>208</v>
      </c>
      <c r="L14" t="s">
        <v>209</v>
      </c>
    </row>
    <row r="15" spans="1:16">
      <c r="A15">
        <v>2019</v>
      </c>
      <c r="B15">
        <v>9</v>
      </c>
      <c r="C15">
        <v>75</v>
      </c>
      <c r="D15" t="s">
        <v>433</v>
      </c>
      <c r="E15" s="111">
        <v>6556.3430884010004</v>
      </c>
      <c r="F15" s="128">
        <f>E15/9*12</f>
        <v>8741.7907845346672</v>
      </c>
      <c r="H15">
        <v>2022</v>
      </c>
      <c r="I15">
        <v>3</v>
      </c>
      <c r="J15">
        <v>75</v>
      </c>
      <c r="K15" t="s">
        <v>433</v>
      </c>
      <c r="L15">
        <v>3302.4943797139999</v>
      </c>
      <c r="M15" s="111">
        <f>L15/3*12</f>
        <v>13209.977518856</v>
      </c>
    </row>
    <row r="16" spans="1:16">
      <c r="A16">
        <v>2019</v>
      </c>
      <c r="B16">
        <v>12</v>
      </c>
      <c r="C16">
        <v>75</v>
      </c>
      <c r="D16" t="s">
        <v>433</v>
      </c>
      <c r="E16" s="144">
        <v>9460.2974338219992</v>
      </c>
      <c r="F16" s="128">
        <f>E16/12*12</f>
        <v>9460.2974338219992</v>
      </c>
    </row>
    <row r="17" spans="1:18">
      <c r="A17">
        <v>2020</v>
      </c>
      <c r="B17">
        <v>6</v>
      </c>
      <c r="C17">
        <v>75</v>
      </c>
      <c r="D17" t="s">
        <v>433</v>
      </c>
      <c r="E17" s="111">
        <v>4608.6670977289996</v>
      </c>
      <c r="F17" s="111">
        <f>E17/6*12</f>
        <v>9217.3341954579992</v>
      </c>
      <c r="L17" s="130" t="s">
        <v>455</v>
      </c>
    </row>
    <row r="18" spans="1:18">
      <c r="A18" t="s">
        <v>275</v>
      </c>
      <c r="B18" t="s">
        <v>276</v>
      </c>
      <c r="C18" t="s">
        <v>207</v>
      </c>
      <c r="D18" t="s">
        <v>208</v>
      </c>
      <c r="E18" t="s">
        <v>209</v>
      </c>
      <c r="F18" s="128"/>
      <c r="L18" t="s">
        <v>451</v>
      </c>
    </row>
    <row r="19" spans="1:18">
      <c r="A19">
        <v>2020</v>
      </c>
      <c r="B19">
        <v>12</v>
      </c>
      <c r="C19">
        <v>75</v>
      </c>
      <c r="D19" t="s">
        <v>433</v>
      </c>
      <c r="E19" s="111">
        <v>9000.8001476699992</v>
      </c>
      <c r="F19" s="128"/>
    </row>
    <row r="20" spans="1:18">
      <c r="A20">
        <v>2021</v>
      </c>
      <c r="B20">
        <v>3</v>
      </c>
      <c r="C20">
        <v>75</v>
      </c>
      <c r="D20" t="s">
        <v>433</v>
      </c>
      <c r="E20" s="111">
        <v>2598.5565999239998</v>
      </c>
      <c r="F20" s="111">
        <f>E20/3*12</f>
        <v>10394.226399695999</v>
      </c>
    </row>
    <row r="21" spans="1:18">
      <c r="A21" t="s">
        <v>275</v>
      </c>
      <c r="B21" t="s">
        <v>276</v>
      </c>
      <c r="C21" t="s">
        <v>207</v>
      </c>
      <c r="D21" t="s">
        <v>208</v>
      </c>
      <c r="E21" t="s">
        <v>209</v>
      </c>
      <c r="F21" s="128"/>
    </row>
    <row r="22" spans="1:18">
      <c r="A22">
        <v>2021</v>
      </c>
      <c r="B22">
        <v>6</v>
      </c>
      <c r="C22">
        <v>75</v>
      </c>
      <c r="D22" t="s">
        <v>433</v>
      </c>
      <c r="E22" s="111">
        <v>5186.9555454049996</v>
      </c>
      <c r="F22" s="152">
        <f>E22*2</f>
        <v>10373.911090809999</v>
      </c>
    </row>
    <row r="23" spans="1:18">
      <c r="E23" s="111"/>
      <c r="F23" s="128"/>
    </row>
    <row r="24" spans="1:18">
      <c r="L24" t="s">
        <v>452</v>
      </c>
    </row>
    <row r="25" spans="1:18">
      <c r="A25" s="89" t="s">
        <v>278</v>
      </c>
      <c r="L25" t="s">
        <v>453</v>
      </c>
    </row>
    <row r="26" spans="1:18">
      <c r="A26" s="89" t="s">
        <v>279</v>
      </c>
      <c r="L26" t="s">
        <v>427</v>
      </c>
    </row>
    <row r="27" spans="1:18">
      <c r="A27" s="89" t="s">
        <v>273</v>
      </c>
      <c r="L27" t="s">
        <v>454</v>
      </c>
    </row>
    <row r="28" spans="1:18">
      <c r="A28" s="89" t="s">
        <v>592</v>
      </c>
      <c r="L28" t="s">
        <v>400</v>
      </c>
    </row>
    <row r="29" spans="1:18">
      <c r="A29" s="89" t="s">
        <v>580</v>
      </c>
      <c r="L29" t="s">
        <v>289</v>
      </c>
    </row>
    <row r="30" spans="1:18">
      <c r="A30" s="89" t="s">
        <v>274</v>
      </c>
    </row>
    <row r="31" spans="1:18">
      <c r="L31" s="2" t="s">
        <v>444</v>
      </c>
      <c r="M31" s="43" t="s">
        <v>445</v>
      </c>
      <c r="N31" s="2" t="s">
        <v>450</v>
      </c>
      <c r="O31" s="2"/>
    </row>
    <row r="32" spans="1:18">
      <c r="L32" s="2">
        <v>2023</v>
      </c>
      <c r="M32" s="43">
        <v>6</v>
      </c>
      <c r="N32" s="125">
        <v>5163.4597416180004</v>
      </c>
      <c r="O32" s="126">
        <f>N32/6*12</f>
        <v>10326.919483236001</v>
      </c>
      <c r="Q32" s="144">
        <v>2466.9121060860002</v>
      </c>
      <c r="R32" s="126">
        <f>Q32/3*12</f>
        <v>9867.6484243440009</v>
      </c>
    </row>
    <row r="33" spans="1:15">
      <c r="L33" s="2">
        <v>2023</v>
      </c>
      <c r="M33" s="2">
        <v>9</v>
      </c>
      <c r="N33" s="125">
        <v>9020.3233920809998</v>
      </c>
      <c r="O33" s="126">
        <f>N33/9*12</f>
        <v>12027.097856108001</v>
      </c>
    </row>
    <row r="34" spans="1:15">
      <c r="A34" t="s">
        <v>275</v>
      </c>
      <c r="B34" t="s">
        <v>276</v>
      </c>
      <c r="C34" t="s">
        <v>207</v>
      </c>
      <c r="D34" t="s">
        <v>208</v>
      </c>
      <c r="E34" t="s">
        <v>225</v>
      </c>
      <c r="G34" t="s">
        <v>275</v>
      </c>
      <c r="H34" t="s">
        <v>276</v>
      </c>
      <c r="I34" t="s">
        <v>207</v>
      </c>
      <c r="J34" t="s">
        <v>208</v>
      </c>
      <c r="K34" t="s">
        <v>225</v>
      </c>
      <c r="L34">
        <v>2019</v>
      </c>
      <c r="M34">
        <v>12</v>
      </c>
      <c r="N34" s="144">
        <v>6068.9890016569998</v>
      </c>
      <c r="O34" s="126">
        <f>N34/12*12</f>
        <v>6068.9890016569998</v>
      </c>
    </row>
    <row r="35" spans="1:15">
      <c r="A35" s="188">
        <v>2024</v>
      </c>
      <c r="B35" s="188">
        <v>3</v>
      </c>
      <c r="C35" s="188">
        <v>47</v>
      </c>
      <c r="D35" s="188" t="s">
        <v>280</v>
      </c>
      <c r="E35" s="199">
        <v>21543.962417899998</v>
      </c>
      <c r="F35" s="111"/>
      <c r="G35">
        <v>2021</v>
      </c>
      <c r="H35">
        <v>6</v>
      </c>
      <c r="I35">
        <v>47</v>
      </c>
      <c r="J35" t="s">
        <v>280</v>
      </c>
      <c r="K35">
        <v>35684.775014899998</v>
      </c>
      <c r="L35">
        <v>2020</v>
      </c>
      <c r="M35">
        <v>3</v>
      </c>
      <c r="N35">
        <v>1467.013936994</v>
      </c>
      <c r="O35" s="126">
        <f>N35/3*12</f>
        <v>5868.055747976</v>
      </c>
    </row>
    <row r="36" spans="1:15">
      <c r="A36">
        <v>2023</v>
      </c>
      <c r="B36">
        <v>3</v>
      </c>
      <c r="C36">
        <v>47</v>
      </c>
      <c r="D36" t="s">
        <v>280</v>
      </c>
      <c r="E36" s="111">
        <v>28172.9506564</v>
      </c>
      <c r="F36" s="111"/>
      <c r="G36" t="s">
        <v>275</v>
      </c>
      <c r="H36" t="s">
        <v>276</v>
      </c>
      <c r="I36" t="s">
        <v>207</v>
      </c>
      <c r="J36" t="s">
        <v>208</v>
      </c>
      <c r="K36" t="s">
        <v>225</v>
      </c>
      <c r="L36">
        <v>2022</v>
      </c>
      <c r="M36">
        <v>3</v>
      </c>
      <c r="N36">
        <v>2352.8051666050001</v>
      </c>
      <c r="O36" s="126">
        <f>N36/3*12</f>
        <v>9411.2206664200003</v>
      </c>
    </row>
    <row r="37" spans="1:15">
      <c r="A37">
        <v>2023</v>
      </c>
      <c r="B37">
        <v>9</v>
      </c>
      <c r="C37">
        <v>47</v>
      </c>
      <c r="D37" t="s">
        <v>280</v>
      </c>
      <c r="E37" s="111">
        <v>16908.223123899999</v>
      </c>
      <c r="F37" s="111"/>
      <c r="G37">
        <v>2021</v>
      </c>
      <c r="H37">
        <v>9</v>
      </c>
      <c r="I37">
        <v>47</v>
      </c>
      <c r="J37" t="s">
        <v>280</v>
      </c>
      <c r="K37">
        <v>29725.255621600001</v>
      </c>
    </row>
    <row r="38" spans="1:15">
      <c r="A38">
        <v>2022</v>
      </c>
      <c r="B38">
        <v>12</v>
      </c>
      <c r="C38">
        <v>47</v>
      </c>
      <c r="D38" t="s">
        <v>280</v>
      </c>
      <c r="E38" s="111">
        <v>26259.190306199998</v>
      </c>
      <c r="F38" s="111"/>
      <c r="G38" t="s">
        <v>275</v>
      </c>
      <c r="H38" t="s">
        <v>276</v>
      </c>
      <c r="I38" t="s">
        <v>207</v>
      </c>
      <c r="J38" t="s">
        <v>208</v>
      </c>
      <c r="K38" t="s">
        <v>225</v>
      </c>
      <c r="L38" s="130" t="s">
        <v>24</v>
      </c>
    </row>
    <row r="39" spans="1:15">
      <c r="A39">
        <v>2019</v>
      </c>
      <c r="B39">
        <v>9</v>
      </c>
      <c r="C39">
        <v>47</v>
      </c>
      <c r="D39" t="s">
        <v>280</v>
      </c>
      <c r="E39" s="133">
        <v>18542.454121700001</v>
      </c>
      <c r="F39" s="128"/>
      <c r="G39">
        <v>2021</v>
      </c>
      <c r="H39">
        <v>12</v>
      </c>
      <c r="I39">
        <v>47</v>
      </c>
      <c r="J39" t="s">
        <v>280</v>
      </c>
      <c r="K39">
        <v>44520.270956200002</v>
      </c>
      <c r="L39" s="2" t="s">
        <v>275</v>
      </c>
      <c r="M39" s="2" t="s">
        <v>276</v>
      </c>
      <c r="N39" s="2" t="s">
        <v>456</v>
      </c>
    </row>
    <row r="40" spans="1:15">
      <c r="A40" s="89">
        <v>2019</v>
      </c>
      <c r="B40">
        <v>12</v>
      </c>
      <c r="C40">
        <v>47</v>
      </c>
      <c r="D40" t="s">
        <v>280</v>
      </c>
      <c r="E40" s="133">
        <v>22487.3257949</v>
      </c>
      <c r="F40" s="128"/>
      <c r="G40" t="s">
        <v>275</v>
      </c>
      <c r="H40" t="s">
        <v>276</v>
      </c>
      <c r="I40" t="s">
        <v>207</v>
      </c>
      <c r="J40" t="s">
        <v>208</v>
      </c>
      <c r="K40" t="s">
        <v>225</v>
      </c>
      <c r="L40" s="2">
        <v>2019</v>
      </c>
      <c r="M40" s="2">
        <v>6</v>
      </c>
      <c r="N40" s="103">
        <v>24641925.2696</v>
      </c>
    </row>
    <row r="41" spans="1:15">
      <c r="A41" s="89">
        <v>2020</v>
      </c>
      <c r="B41">
        <v>3</v>
      </c>
      <c r="C41">
        <v>47</v>
      </c>
      <c r="D41" t="s">
        <v>280</v>
      </c>
      <c r="E41" s="133">
        <v>20497.772749399999</v>
      </c>
      <c r="F41" s="128"/>
      <c r="G41">
        <v>2022</v>
      </c>
      <c r="H41">
        <v>3</v>
      </c>
      <c r="I41">
        <v>47</v>
      </c>
      <c r="J41" t="s">
        <v>280</v>
      </c>
      <c r="K41">
        <v>28807.780095900001</v>
      </c>
      <c r="L41" s="2">
        <v>2019</v>
      </c>
      <c r="M41" s="2">
        <v>9</v>
      </c>
      <c r="N41" s="103">
        <v>18542454.1217</v>
      </c>
    </row>
    <row r="42" spans="1:15">
      <c r="A42" s="89">
        <v>2020</v>
      </c>
      <c r="B42">
        <v>6</v>
      </c>
      <c r="C42">
        <v>47</v>
      </c>
      <c r="D42" t="s">
        <v>280</v>
      </c>
      <c r="E42" s="133">
        <v>22667.965917000001</v>
      </c>
      <c r="F42" s="128"/>
      <c r="M42">
        <v>12</v>
      </c>
      <c r="N42" s="103">
        <v>22487325.7949</v>
      </c>
    </row>
    <row r="43" spans="1:15">
      <c r="A43" s="89">
        <v>2020</v>
      </c>
      <c r="B43">
        <v>9</v>
      </c>
      <c r="C43">
        <v>47</v>
      </c>
      <c r="D43" t="s">
        <v>280</v>
      </c>
      <c r="E43" s="133">
        <v>29531.9668232</v>
      </c>
      <c r="F43" s="128"/>
      <c r="N43" s="103"/>
    </row>
    <row r="44" spans="1:15">
      <c r="A44" s="89">
        <v>2020</v>
      </c>
      <c r="B44">
        <v>12</v>
      </c>
      <c r="C44">
        <v>47</v>
      </c>
      <c r="D44" t="s">
        <v>280</v>
      </c>
      <c r="E44" s="133">
        <v>29386.1953359</v>
      </c>
      <c r="F44" s="128"/>
      <c r="N44" s="103"/>
    </row>
    <row r="45" spans="1:15">
      <c r="A45">
        <v>2021</v>
      </c>
      <c r="B45">
        <v>3</v>
      </c>
      <c r="C45">
        <v>47</v>
      </c>
      <c r="D45" t="s">
        <v>280</v>
      </c>
      <c r="E45">
        <v>33174.5982229</v>
      </c>
      <c r="F45" s="128"/>
      <c r="N45" s="103"/>
    </row>
    <row r="46" spans="1:15">
      <c r="F46" s="128"/>
      <c r="N46" s="103"/>
    </row>
    <row r="47" spans="1:15">
      <c r="A47" s="89"/>
      <c r="E47" s="133"/>
      <c r="F47" s="128"/>
      <c r="N47" s="103"/>
    </row>
    <row r="48" spans="1:15">
      <c r="A48" t="s">
        <v>281</v>
      </c>
      <c r="L48" t="s">
        <v>457</v>
      </c>
    </row>
    <row r="49" spans="1:21">
      <c r="A49" t="s">
        <v>282</v>
      </c>
      <c r="L49" t="s">
        <v>458</v>
      </c>
    </row>
    <row r="50" spans="1:21">
      <c r="A50" t="s">
        <v>283</v>
      </c>
      <c r="L50" t="s">
        <v>459</v>
      </c>
    </row>
    <row r="51" spans="1:21">
      <c r="A51" t="s">
        <v>284</v>
      </c>
      <c r="L51" t="s">
        <v>434</v>
      </c>
    </row>
    <row r="52" spans="1:21">
      <c r="A52" t="s">
        <v>285</v>
      </c>
      <c r="L52" t="s">
        <v>274</v>
      </c>
    </row>
    <row r="53" spans="1:21">
      <c r="A53" t="s">
        <v>286</v>
      </c>
    </row>
    <row r="54" spans="1:21">
      <c r="A54" t="s">
        <v>287</v>
      </c>
    </row>
    <row r="55" spans="1:21">
      <c r="A55" t="s">
        <v>288</v>
      </c>
      <c r="L55" s="179" t="s">
        <v>535</v>
      </c>
      <c r="M55" s="178"/>
      <c r="O55" t="s">
        <v>444</v>
      </c>
      <c r="P55" t="s">
        <v>445</v>
      </c>
      <c r="Q55" t="s">
        <v>446</v>
      </c>
    </row>
    <row r="56" spans="1:21">
      <c r="A56" t="s">
        <v>591</v>
      </c>
      <c r="L56" t="s">
        <v>451</v>
      </c>
      <c r="O56">
        <v>2021</v>
      </c>
      <c r="P56">
        <v>9</v>
      </c>
      <c r="Q56">
        <v>5107.3113715230002</v>
      </c>
    </row>
    <row r="57" spans="1:21">
      <c r="A57" t="s">
        <v>536</v>
      </c>
      <c r="L57" t="s">
        <v>461</v>
      </c>
      <c r="O57" t="s">
        <v>444</v>
      </c>
      <c r="P57" t="s">
        <v>445</v>
      </c>
      <c r="Q57" t="s">
        <v>460</v>
      </c>
    </row>
    <row r="58" spans="1:21">
      <c r="A58" t="s">
        <v>289</v>
      </c>
      <c r="L58" t="s">
        <v>453</v>
      </c>
      <c r="O58">
        <v>2023</v>
      </c>
      <c r="P58">
        <v>9</v>
      </c>
      <c r="Q58">
        <v>8206.0583047769996</v>
      </c>
    </row>
    <row r="59" spans="1:21">
      <c r="A59" t="s">
        <v>290</v>
      </c>
      <c r="L59" t="s">
        <v>427</v>
      </c>
      <c r="O59">
        <v>2022</v>
      </c>
      <c r="P59">
        <v>12</v>
      </c>
      <c r="Q59">
        <v>7173.1618514470001</v>
      </c>
    </row>
    <row r="60" spans="1:21">
      <c r="A60" t="s">
        <v>291</v>
      </c>
      <c r="L60" t="s">
        <v>593</v>
      </c>
    </row>
    <row r="61" spans="1:21">
      <c r="A61" t="s">
        <v>292</v>
      </c>
      <c r="L61" t="s">
        <v>400</v>
      </c>
    </row>
    <row r="62" spans="1:21">
      <c r="A62" t="s">
        <v>293</v>
      </c>
      <c r="L62" t="s">
        <v>289</v>
      </c>
    </row>
    <row r="63" spans="1:21">
      <c r="A63" t="s">
        <v>294</v>
      </c>
    </row>
    <row r="64" spans="1:21">
      <c r="A64" t="s">
        <v>598</v>
      </c>
      <c r="L64" t="s">
        <v>444</v>
      </c>
      <c r="M64" t="s">
        <v>445</v>
      </c>
      <c r="N64" t="s">
        <v>460</v>
      </c>
      <c r="S64" t="s">
        <v>444</v>
      </c>
      <c r="T64" t="s">
        <v>445</v>
      </c>
      <c r="U64" t="s">
        <v>460</v>
      </c>
    </row>
    <row r="65" spans="1:26">
      <c r="A65" t="s">
        <v>536</v>
      </c>
      <c r="L65">
        <v>2019</v>
      </c>
      <c r="M65">
        <v>6</v>
      </c>
      <c r="N65">
        <v>4317.9369623450002</v>
      </c>
      <c r="S65">
        <v>2021</v>
      </c>
      <c r="T65">
        <v>3</v>
      </c>
      <c r="U65">
        <v>1846.6597482550001</v>
      </c>
      <c r="X65" t="s">
        <v>444</v>
      </c>
      <c r="Y65" t="s">
        <v>445</v>
      </c>
      <c r="Z65" t="s">
        <v>460</v>
      </c>
    </row>
    <row r="66" spans="1:26">
      <c r="A66" t="s">
        <v>289</v>
      </c>
      <c r="L66">
        <v>2019</v>
      </c>
      <c r="M66">
        <v>9</v>
      </c>
      <c r="N66">
        <v>6468.2481580470003</v>
      </c>
      <c r="S66" t="s">
        <v>444</v>
      </c>
      <c r="T66" t="s">
        <v>445</v>
      </c>
      <c r="U66" t="s">
        <v>446</v>
      </c>
      <c r="X66">
        <v>2023</v>
      </c>
      <c r="Y66">
        <v>6</v>
      </c>
      <c r="Z66">
        <v>5296.5642436210001</v>
      </c>
    </row>
    <row r="67" spans="1:26">
      <c r="A67" t="s">
        <v>290</v>
      </c>
      <c r="L67">
        <v>2019</v>
      </c>
      <c r="M67">
        <v>12</v>
      </c>
      <c r="N67">
        <v>8757.8846484459991</v>
      </c>
      <c r="S67">
        <v>2022</v>
      </c>
      <c r="T67">
        <v>3</v>
      </c>
      <c r="U67">
        <v>1709.9382188439999</v>
      </c>
    </row>
    <row r="68" spans="1:26">
      <c r="A68" t="s">
        <v>295</v>
      </c>
      <c r="L68">
        <v>2020</v>
      </c>
      <c r="M68">
        <v>12</v>
      </c>
      <c r="N68">
        <v>8100.5041933160001</v>
      </c>
      <c r="S68" t="s">
        <v>444</v>
      </c>
      <c r="T68" t="s">
        <v>445</v>
      </c>
      <c r="U68" t="s">
        <v>446</v>
      </c>
    </row>
    <row r="69" spans="1:26">
      <c r="A69" t="s">
        <v>292</v>
      </c>
      <c r="S69">
        <v>2022</v>
      </c>
      <c r="T69">
        <v>6</v>
      </c>
      <c r="U69">
        <v>3429.0226075300002</v>
      </c>
    </row>
    <row r="70" spans="1:26" ht="24.75" customHeight="1">
      <c r="A70" t="s">
        <v>293</v>
      </c>
      <c r="L70" s="283" t="s">
        <v>93</v>
      </c>
      <c r="M70" s="283"/>
    </row>
    <row r="71" spans="1:26">
      <c r="A71" t="s">
        <v>296</v>
      </c>
      <c r="L71" s="284" t="s">
        <v>75</v>
      </c>
      <c r="M71" s="284"/>
    </row>
    <row r="72" spans="1:26">
      <c r="A72" t="s">
        <v>597</v>
      </c>
    </row>
    <row r="73" spans="1:26">
      <c r="A73" t="s">
        <v>536</v>
      </c>
    </row>
    <row r="74" spans="1:26">
      <c r="A74" t="s">
        <v>289</v>
      </c>
    </row>
    <row r="75" spans="1:26">
      <c r="A75" t="s">
        <v>290</v>
      </c>
      <c r="L75" t="s">
        <v>465</v>
      </c>
    </row>
    <row r="76" spans="1:26">
      <c r="A76" t="s">
        <v>297</v>
      </c>
    </row>
    <row r="77" spans="1:26">
      <c r="A77" t="s">
        <v>292</v>
      </c>
      <c r="L77" t="s">
        <v>466</v>
      </c>
    </row>
    <row r="78" spans="1:26">
      <c r="A78" t="s">
        <v>293</v>
      </c>
      <c r="L78" t="s">
        <v>467</v>
      </c>
    </row>
    <row r="79" spans="1:26">
      <c r="A79" t="s">
        <v>298</v>
      </c>
      <c r="L79" t="s">
        <v>468</v>
      </c>
    </row>
    <row r="80" spans="1:26">
      <c r="A80" t="s">
        <v>596</v>
      </c>
    </row>
    <row r="81" spans="1:14">
      <c r="A81" t="s">
        <v>536</v>
      </c>
      <c r="L81" t="s">
        <v>469</v>
      </c>
    </row>
    <row r="82" spans="1:14">
      <c r="A82" t="s">
        <v>289</v>
      </c>
      <c r="L82" t="s">
        <v>470</v>
      </c>
    </row>
    <row r="83" spans="1:14">
      <c r="A83" t="s">
        <v>290</v>
      </c>
      <c r="L83" t="s">
        <v>471</v>
      </c>
    </row>
    <row r="84" spans="1:14">
      <c r="A84" t="s">
        <v>299</v>
      </c>
      <c r="L84" t="s">
        <v>472</v>
      </c>
    </row>
    <row r="85" spans="1:14">
      <c r="A85" t="s">
        <v>292</v>
      </c>
      <c r="L85" t="s">
        <v>473</v>
      </c>
    </row>
    <row r="86" spans="1:14">
      <c r="A86" t="s">
        <v>293</v>
      </c>
      <c r="L86" t="s">
        <v>474</v>
      </c>
    </row>
    <row r="87" spans="1:14">
      <c r="A87" t="s">
        <v>300</v>
      </c>
    </row>
    <row r="88" spans="1:14">
      <c r="A88" t="s">
        <v>596</v>
      </c>
      <c r="L88" t="s">
        <v>475</v>
      </c>
    </row>
    <row r="89" spans="1:14">
      <c r="A89" t="s">
        <v>536</v>
      </c>
      <c r="L89" t="s">
        <v>476</v>
      </c>
    </row>
    <row r="90" spans="1:14">
      <c r="A90" t="s">
        <v>289</v>
      </c>
      <c r="E90" t="s">
        <v>205</v>
      </c>
      <c r="F90" t="s">
        <v>206</v>
      </c>
      <c r="G90" t="s">
        <v>207</v>
      </c>
      <c r="H90" t="s">
        <v>208</v>
      </c>
      <c r="I90" t="s">
        <v>209</v>
      </c>
      <c r="L90" t="s">
        <v>477</v>
      </c>
    </row>
    <row r="91" spans="1:14">
      <c r="A91" t="s">
        <v>301</v>
      </c>
      <c r="E91">
        <v>2022</v>
      </c>
      <c r="F91">
        <v>9</v>
      </c>
      <c r="G91">
        <v>16</v>
      </c>
      <c r="H91" t="s">
        <v>255</v>
      </c>
      <c r="I91">
        <v>2360.5733919909999</v>
      </c>
      <c r="L91" t="s">
        <v>478</v>
      </c>
    </row>
    <row r="92" spans="1:14">
      <c r="A92" t="s">
        <v>302</v>
      </c>
      <c r="E92">
        <v>2022</v>
      </c>
      <c r="F92">
        <v>12</v>
      </c>
      <c r="G92">
        <v>16</v>
      </c>
      <c r="H92" t="s">
        <v>255</v>
      </c>
      <c r="I92">
        <v>4087.847977381</v>
      </c>
      <c r="J92" s="133"/>
      <c r="L92" t="s">
        <v>479</v>
      </c>
    </row>
    <row r="93" spans="1:14">
      <c r="E93" t="s">
        <v>205</v>
      </c>
      <c r="F93" t="s">
        <v>206</v>
      </c>
      <c r="G93" t="s">
        <v>207</v>
      </c>
      <c r="H93" t="s">
        <v>208</v>
      </c>
      <c r="I93" t="s">
        <v>209</v>
      </c>
      <c r="J93" s="133"/>
      <c r="N93" s="111"/>
    </row>
    <row r="94" spans="1:14">
      <c r="E94">
        <v>2022</v>
      </c>
      <c r="F94">
        <v>3</v>
      </c>
      <c r="G94">
        <v>16</v>
      </c>
      <c r="H94" t="s">
        <v>255</v>
      </c>
      <c r="I94">
        <v>1738.017331022</v>
      </c>
      <c r="J94" s="133"/>
      <c r="L94" t="s">
        <v>480</v>
      </c>
      <c r="N94" s="111"/>
    </row>
    <row r="95" spans="1:14">
      <c r="A95" s="105" t="s">
        <v>205</v>
      </c>
      <c r="B95" s="105" t="s">
        <v>206</v>
      </c>
      <c r="C95" s="105" t="s">
        <v>207</v>
      </c>
      <c r="D95" s="105" t="s">
        <v>208</v>
      </c>
      <c r="E95" s="105" t="s">
        <v>209</v>
      </c>
      <c r="L95" t="s">
        <v>481</v>
      </c>
    </row>
    <row r="96" spans="1:14">
      <c r="A96" s="181">
        <v>2023</v>
      </c>
      <c r="B96" s="106">
        <v>3</v>
      </c>
      <c r="C96" s="106">
        <v>16</v>
      </c>
      <c r="D96" s="107" t="s">
        <v>255</v>
      </c>
      <c r="E96" s="112">
        <v>2460.4736450730002</v>
      </c>
      <c r="G96" t="s">
        <v>205</v>
      </c>
      <c r="H96" t="s">
        <v>206</v>
      </c>
      <c r="I96" t="s">
        <v>207</v>
      </c>
      <c r="J96" t="s">
        <v>208</v>
      </c>
      <c r="K96" t="s">
        <v>209</v>
      </c>
      <c r="L96" t="s">
        <v>482</v>
      </c>
    </row>
    <row r="97" spans="1:12">
      <c r="A97" s="108">
        <v>2018</v>
      </c>
      <c r="B97" s="108">
        <v>12</v>
      </c>
      <c r="C97" s="108">
        <v>16</v>
      </c>
      <c r="D97" s="108" t="s">
        <v>255</v>
      </c>
      <c r="E97" s="113">
        <v>3562.7077845449999</v>
      </c>
      <c r="G97">
        <v>2020</v>
      </c>
      <c r="H97">
        <v>6</v>
      </c>
      <c r="I97">
        <v>16</v>
      </c>
      <c r="J97" t="s">
        <v>255</v>
      </c>
      <c r="K97">
        <v>1396.786691969</v>
      </c>
      <c r="L97" t="s">
        <v>483</v>
      </c>
    </row>
    <row r="98" spans="1:12">
      <c r="A98">
        <v>2019</v>
      </c>
      <c r="B98">
        <v>3</v>
      </c>
      <c r="C98">
        <v>16</v>
      </c>
      <c r="D98" t="s">
        <v>255</v>
      </c>
      <c r="E98" s="133">
        <v>3740.577320034</v>
      </c>
      <c r="G98" t="s">
        <v>205</v>
      </c>
      <c r="H98" t="s">
        <v>206</v>
      </c>
      <c r="I98" t="s">
        <v>207</v>
      </c>
      <c r="J98" t="s">
        <v>208</v>
      </c>
      <c r="K98" t="s">
        <v>209</v>
      </c>
      <c r="L98" t="s">
        <v>484</v>
      </c>
    </row>
    <row r="99" spans="1:12">
      <c r="A99" t="s">
        <v>205</v>
      </c>
      <c r="B99" t="s">
        <v>206</v>
      </c>
      <c r="C99" t="s">
        <v>207</v>
      </c>
      <c r="D99" t="s">
        <v>208</v>
      </c>
      <c r="E99" s="133" t="s">
        <v>209</v>
      </c>
      <c r="G99">
        <v>2021</v>
      </c>
      <c r="H99">
        <v>3</v>
      </c>
      <c r="I99">
        <v>16</v>
      </c>
      <c r="J99" t="s">
        <v>255</v>
      </c>
      <c r="K99">
        <v>1451.6998594029999</v>
      </c>
    </row>
    <row r="100" spans="1:12">
      <c r="A100">
        <v>2023</v>
      </c>
      <c r="B100">
        <v>9</v>
      </c>
      <c r="C100">
        <v>16</v>
      </c>
      <c r="D100" t="s">
        <v>255</v>
      </c>
      <c r="E100" s="133">
        <v>2748.210866549</v>
      </c>
      <c r="G100">
        <v>2021</v>
      </c>
      <c r="H100">
        <v>6</v>
      </c>
      <c r="I100">
        <v>16</v>
      </c>
      <c r="J100" t="s">
        <v>255</v>
      </c>
      <c r="K100">
        <v>1542.546749588</v>
      </c>
      <c r="L100" t="s">
        <v>480</v>
      </c>
    </row>
    <row r="101" spans="1:12">
      <c r="A101">
        <v>2019</v>
      </c>
      <c r="B101">
        <v>12</v>
      </c>
      <c r="C101">
        <v>16</v>
      </c>
      <c r="D101" t="s">
        <v>255</v>
      </c>
      <c r="E101" s="133">
        <v>2848.1629858629999</v>
      </c>
      <c r="G101" t="s">
        <v>205</v>
      </c>
      <c r="H101" t="s">
        <v>206</v>
      </c>
      <c r="I101" t="s">
        <v>207</v>
      </c>
      <c r="J101" t="s">
        <v>208</v>
      </c>
      <c r="K101" t="s">
        <v>209</v>
      </c>
      <c r="L101" t="s">
        <v>485</v>
      </c>
    </row>
    <row r="102" spans="1:12">
      <c r="A102">
        <v>2020</v>
      </c>
      <c r="B102">
        <v>3</v>
      </c>
      <c r="C102">
        <v>16</v>
      </c>
      <c r="D102" t="s">
        <v>255</v>
      </c>
      <c r="E102">
        <v>1950.231314007</v>
      </c>
      <c r="G102">
        <v>2021</v>
      </c>
      <c r="H102">
        <v>9</v>
      </c>
      <c r="I102">
        <v>16</v>
      </c>
      <c r="J102" t="s">
        <v>255</v>
      </c>
      <c r="K102">
        <v>3901.933389284</v>
      </c>
      <c r="L102" t="s">
        <v>486</v>
      </c>
    </row>
    <row r="103" spans="1:12">
      <c r="A103" s="188">
        <v>2024</v>
      </c>
      <c r="B103" s="188">
        <v>3</v>
      </c>
      <c r="C103" s="188">
        <v>16</v>
      </c>
      <c r="D103" s="188" t="s">
        <v>255</v>
      </c>
      <c r="E103" s="188">
        <v>2624.295822562</v>
      </c>
      <c r="L103" t="s">
        <v>483</v>
      </c>
    </row>
    <row r="104" spans="1:12">
      <c r="A104" t="s">
        <v>303</v>
      </c>
      <c r="L104" t="s">
        <v>487</v>
      </c>
    </row>
    <row r="105" spans="1:12">
      <c r="A105" t="s">
        <v>304</v>
      </c>
      <c r="L105" t="s">
        <v>480</v>
      </c>
    </row>
    <row r="106" spans="1:12">
      <c r="A106" t="s">
        <v>305</v>
      </c>
      <c r="L106" t="s">
        <v>488</v>
      </c>
    </row>
    <row r="107" spans="1:12">
      <c r="A107" t="s">
        <v>600</v>
      </c>
      <c r="L107" t="s">
        <v>489</v>
      </c>
    </row>
    <row r="108" spans="1:12">
      <c r="A108" t="s">
        <v>589</v>
      </c>
      <c r="L108" t="s">
        <v>490</v>
      </c>
    </row>
    <row r="109" spans="1:12">
      <c r="A109" t="s">
        <v>599</v>
      </c>
      <c r="L109" t="s">
        <v>491</v>
      </c>
    </row>
    <row r="110" spans="1:12">
      <c r="F110" t="s">
        <v>448</v>
      </c>
      <c r="G110" t="s">
        <v>449</v>
      </c>
      <c r="L110" t="s">
        <v>492</v>
      </c>
    </row>
    <row r="111" spans="1:12">
      <c r="A111" t="s">
        <v>205</v>
      </c>
      <c r="B111" t="s">
        <v>206</v>
      </c>
      <c r="C111" t="s">
        <v>207</v>
      </c>
      <c r="D111" t="s">
        <v>208</v>
      </c>
      <c r="E111" t="s">
        <v>225</v>
      </c>
      <c r="I111" t="s">
        <v>444</v>
      </c>
      <c r="J111" t="s">
        <v>445</v>
      </c>
      <c r="K111" t="s">
        <v>225</v>
      </c>
      <c r="L111" t="s">
        <v>301</v>
      </c>
    </row>
    <row r="112" spans="1:12">
      <c r="A112">
        <v>2023</v>
      </c>
      <c r="B112">
        <v>3</v>
      </c>
      <c r="C112">
        <v>34</v>
      </c>
      <c r="D112" t="s">
        <v>256</v>
      </c>
      <c r="E112" s="111">
        <v>73353.934716760006</v>
      </c>
      <c r="F112">
        <v>99985.402905758994</v>
      </c>
      <c r="G112">
        <f>F112-E112</f>
        <v>26631.468188998988</v>
      </c>
      <c r="I112">
        <v>2021</v>
      </c>
      <c r="J112">
        <v>9</v>
      </c>
      <c r="K112">
        <v>56801.507978873997</v>
      </c>
      <c r="L112" t="s">
        <v>274</v>
      </c>
    </row>
    <row r="113" spans="1:17">
      <c r="A113" t="s">
        <v>205</v>
      </c>
      <c r="B113" t="s">
        <v>206</v>
      </c>
      <c r="C113" t="s">
        <v>207</v>
      </c>
      <c r="D113" t="s">
        <v>208</v>
      </c>
      <c r="E113" s="111" t="s">
        <v>225</v>
      </c>
      <c r="K113">
        <v>87390.385757576005</v>
      </c>
      <c r="L113" t="s">
        <v>275</v>
      </c>
      <c r="M113" t="s">
        <v>276</v>
      </c>
      <c r="N113" t="s">
        <v>462</v>
      </c>
      <c r="O113" t="s">
        <v>463</v>
      </c>
      <c r="P113" t="s">
        <v>464</v>
      </c>
    </row>
    <row r="114" spans="1:17">
      <c r="A114">
        <v>2023</v>
      </c>
      <c r="B114" s="111">
        <v>9</v>
      </c>
      <c r="C114" s="111">
        <v>34</v>
      </c>
      <c r="D114" s="111" t="s">
        <v>256</v>
      </c>
      <c r="E114" s="111">
        <v>79588.867484716</v>
      </c>
      <c r="F114" s="185">
        <v>102188.34324207</v>
      </c>
      <c r="G114">
        <f>F114-E114</f>
        <v>22599.475757353997</v>
      </c>
      <c r="K114">
        <f>K113-K112</f>
        <v>30588.877778702008</v>
      </c>
      <c r="L114">
        <v>2024</v>
      </c>
      <c r="M114">
        <v>3</v>
      </c>
      <c r="N114">
        <v>221658.072790217</v>
      </c>
      <c r="O114">
        <v>211576.934714868</v>
      </c>
      <c r="P114">
        <v>10081.138075348999</v>
      </c>
    </row>
    <row r="115" spans="1:17">
      <c r="A115">
        <v>2022</v>
      </c>
      <c r="B115">
        <v>12</v>
      </c>
      <c r="C115">
        <v>34</v>
      </c>
      <c r="D115" t="s">
        <v>256</v>
      </c>
      <c r="E115" s="111">
        <v>69880.899641796001</v>
      </c>
      <c r="F115" s="129">
        <v>102290.334654074</v>
      </c>
      <c r="G115">
        <f>F115-E115</f>
        <v>32409.435012278002</v>
      </c>
      <c r="L115" t="s">
        <v>275</v>
      </c>
      <c r="M115" t="s">
        <v>276</v>
      </c>
      <c r="N115" t="s">
        <v>462</v>
      </c>
      <c r="O115" t="s">
        <v>463</v>
      </c>
      <c r="P115" t="s">
        <v>464</v>
      </c>
    </row>
    <row r="116" spans="1:17">
      <c r="E116" s="133"/>
      <c r="G116" s="124"/>
      <c r="L116">
        <v>2023</v>
      </c>
      <c r="M116">
        <v>9</v>
      </c>
      <c r="N116">
        <v>211036.07854088</v>
      </c>
      <c r="O116">
        <v>202853.30711945699</v>
      </c>
      <c r="P116">
        <v>8182.771421423</v>
      </c>
    </row>
    <row r="117" spans="1:17">
      <c r="A117" s="188">
        <v>2024</v>
      </c>
      <c r="B117" s="188">
        <v>3</v>
      </c>
      <c r="C117" s="188">
        <v>34</v>
      </c>
      <c r="D117" s="188" t="s">
        <v>256</v>
      </c>
      <c r="E117" s="200">
        <v>84194.654504598002</v>
      </c>
      <c r="L117" t="s">
        <v>275</v>
      </c>
      <c r="M117" t="s">
        <v>276</v>
      </c>
      <c r="N117" t="s">
        <v>462</v>
      </c>
      <c r="O117" t="s">
        <v>463</v>
      </c>
      <c r="P117" s="187" t="s">
        <v>464</v>
      </c>
    </row>
    <row r="118" spans="1:17">
      <c r="L118">
        <v>2023</v>
      </c>
      <c r="M118">
        <v>12</v>
      </c>
      <c r="N118" s="186">
        <v>220237952912326</v>
      </c>
      <c r="O118" s="186">
        <v>212019397171019</v>
      </c>
      <c r="P118">
        <v>8218.5557413070001</v>
      </c>
    </row>
    <row r="119" spans="1:17">
      <c r="I119" t="s">
        <v>205</v>
      </c>
      <c r="J119" t="s">
        <v>206</v>
      </c>
      <c r="K119" t="s">
        <v>207</v>
      </c>
      <c r="L119" t="s">
        <v>208</v>
      </c>
      <c r="M119" t="s">
        <v>225</v>
      </c>
      <c r="O119" t="s">
        <v>444</v>
      </c>
      <c r="P119" t="s">
        <v>445</v>
      </c>
      <c r="Q119" t="s">
        <v>225</v>
      </c>
    </row>
    <row r="120" spans="1:17">
      <c r="F120" s="149"/>
      <c r="I120">
        <v>2020</v>
      </c>
      <c r="J120">
        <v>9</v>
      </c>
      <c r="K120">
        <v>34</v>
      </c>
      <c r="L120" t="s">
        <v>256</v>
      </c>
      <c r="M120">
        <v>48196.480098843</v>
      </c>
      <c r="O120">
        <v>2022</v>
      </c>
      <c r="P120">
        <v>3</v>
      </c>
      <c r="Q120">
        <v>60117.795895039002</v>
      </c>
    </row>
    <row r="121" spans="1:17">
      <c r="I121">
        <v>2020</v>
      </c>
      <c r="J121">
        <v>12</v>
      </c>
      <c r="K121">
        <v>34</v>
      </c>
      <c r="L121" t="s">
        <v>256</v>
      </c>
      <c r="M121">
        <v>50171.485080453</v>
      </c>
    </row>
    <row r="122" spans="1:17">
      <c r="G122" s="150"/>
      <c r="I122" t="s">
        <v>205</v>
      </c>
      <c r="J122" t="s">
        <v>206</v>
      </c>
      <c r="K122" t="s">
        <v>207</v>
      </c>
      <c r="L122" t="s">
        <v>208</v>
      </c>
      <c r="M122" t="s">
        <v>225</v>
      </c>
      <c r="Q122" s="103">
        <v>91124.646624646994</v>
      </c>
    </row>
    <row r="123" spans="1:17">
      <c r="G123" s="149"/>
      <c r="I123">
        <v>2021</v>
      </c>
      <c r="J123">
        <v>6</v>
      </c>
      <c r="K123">
        <v>34</v>
      </c>
      <c r="L123" t="s">
        <v>256</v>
      </c>
      <c r="M123">
        <v>53896.897964975004</v>
      </c>
    </row>
    <row r="124" spans="1:17">
      <c r="A124" s="123" t="s">
        <v>435</v>
      </c>
      <c r="L124">
        <v>83536.194324829994</v>
      </c>
      <c r="M124">
        <f>L124-M123</f>
        <v>29639.29635985499</v>
      </c>
      <c r="Q124" s="128">
        <f>Q122-Q120</f>
        <v>31006.850729607992</v>
      </c>
    </row>
    <row r="125" spans="1:17">
      <c r="A125" s="89" t="s">
        <v>436</v>
      </c>
      <c r="F125" s="124"/>
    </row>
    <row r="126" spans="1:17">
      <c r="A126" s="89" t="s">
        <v>437</v>
      </c>
    </row>
    <row r="127" spans="1:17">
      <c r="A127" s="89" t="s">
        <v>438</v>
      </c>
    </row>
    <row r="128" spans="1:17">
      <c r="A128" s="89" t="s">
        <v>601</v>
      </c>
    </row>
    <row r="129" spans="1:7">
      <c r="A129" s="89" t="s">
        <v>581</v>
      </c>
    </row>
    <row r="130" spans="1:7">
      <c r="A130" s="89" t="s">
        <v>439</v>
      </c>
    </row>
    <row r="131" spans="1:7">
      <c r="A131" s="89" t="s">
        <v>289</v>
      </c>
    </row>
    <row r="134" spans="1:7">
      <c r="A134" t="s">
        <v>444</v>
      </c>
      <c r="B134" t="s">
        <v>445</v>
      </c>
      <c r="C134" t="s">
        <v>446</v>
      </c>
      <c r="E134" t="s">
        <v>444</v>
      </c>
      <c r="F134" t="s">
        <v>445</v>
      </c>
      <c r="G134" t="s">
        <v>446</v>
      </c>
    </row>
    <row r="135" spans="1:7">
      <c r="A135">
        <v>2023</v>
      </c>
      <c r="B135">
        <v>3</v>
      </c>
      <c r="C135">
        <v>3279.9819106949999</v>
      </c>
      <c r="E135">
        <v>2021</v>
      </c>
      <c r="F135">
        <v>6</v>
      </c>
      <c r="G135">
        <v>3544.0531448739998</v>
      </c>
    </row>
    <row r="136" spans="1:7">
      <c r="A136" t="s">
        <v>444</v>
      </c>
      <c r="B136" t="s">
        <v>445</v>
      </c>
      <c r="C136" t="s">
        <v>446</v>
      </c>
    </row>
    <row r="137" spans="1:7">
      <c r="A137">
        <v>2023</v>
      </c>
      <c r="B137">
        <v>9</v>
      </c>
      <c r="C137">
        <v>9823.8099885249994</v>
      </c>
    </row>
    <row r="138" spans="1:7">
      <c r="A138">
        <v>2020</v>
      </c>
      <c r="B138">
        <v>6</v>
      </c>
      <c r="C138">
        <v>4080.2671455879999</v>
      </c>
    </row>
    <row r="139" spans="1:7">
      <c r="A139" s="188">
        <v>2024</v>
      </c>
      <c r="B139" s="188">
        <v>3</v>
      </c>
      <c r="C139" s="188">
        <v>3592.3092100049998</v>
      </c>
    </row>
    <row r="141" spans="1:7">
      <c r="A141" t="s">
        <v>92</v>
      </c>
    </row>
    <row r="142" spans="1:7">
      <c r="A142" t="s">
        <v>516</v>
      </c>
    </row>
    <row r="143" spans="1:7">
      <c r="A143" s="132">
        <v>253679.86584064699</v>
      </c>
      <c r="B143">
        <v>18859.313295108001</v>
      </c>
      <c r="C143" s="124">
        <f>A143+B143</f>
        <v>272539.179135755</v>
      </c>
    </row>
    <row r="144" spans="1:7">
      <c r="A144">
        <v>1585.0877368770002</v>
      </c>
      <c r="B144">
        <v>1656.6333130009998</v>
      </c>
      <c r="C144">
        <f>A144-A145</f>
        <v>-15412.42672627</v>
      </c>
    </row>
    <row r="145" spans="1:15">
      <c r="A145">
        <v>16997.514463146999</v>
      </c>
      <c r="B145">
        <v>20515.946608108999</v>
      </c>
      <c r="C145">
        <f>B144-B145</f>
        <v>-18859.313295108001</v>
      </c>
    </row>
    <row r="147" spans="1:15">
      <c r="A147" s="124">
        <v>235984.04142450201</v>
      </c>
      <c r="B147" s="124">
        <f>B143+ABS(B144-B145)</f>
        <v>37718.626590216001</v>
      </c>
    </row>
    <row r="148" spans="1:15">
      <c r="A148">
        <f>A144-A145</f>
        <v>-15412.42672627</v>
      </c>
    </row>
    <row r="149" spans="1:15">
      <c r="A149" s="101"/>
    </row>
    <row r="150" spans="1:15">
      <c r="A150" s="100"/>
    </row>
    <row r="151" spans="1:15">
      <c r="A151" s="145" t="s">
        <v>537</v>
      </c>
    </row>
    <row r="152" spans="1:15">
      <c r="A152" t="s">
        <v>520</v>
      </c>
    </row>
    <row r="153" spans="1:15">
      <c r="A153" t="s">
        <v>273</v>
      </c>
    </row>
    <row r="154" spans="1:15">
      <c r="A154" t="s">
        <v>602</v>
      </c>
    </row>
    <row r="155" spans="1:15">
      <c r="A155" t="s">
        <v>580</v>
      </c>
    </row>
    <row r="156" spans="1:15">
      <c r="A156" t="s">
        <v>274</v>
      </c>
      <c r="H156" t="s">
        <v>276</v>
      </c>
      <c r="I156" t="s">
        <v>225</v>
      </c>
    </row>
    <row r="157" spans="1:15">
      <c r="H157">
        <v>12</v>
      </c>
      <c r="I157">
        <v>1472.5731994</v>
      </c>
    </row>
    <row r="158" spans="1:15">
      <c r="A158" t="s">
        <v>275</v>
      </c>
      <c r="B158" t="s">
        <v>276</v>
      </c>
      <c r="C158" t="s">
        <v>207</v>
      </c>
      <c r="D158" t="s">
        <v>208</v>
      </c>
      <c r="E158" t="s">
        <v>225</v>
      </c>
      <c r="G158" t="s">
        <v>275</v>
      </c>
      <c r="K158" t="s">
        <v>275</v>
      </c>
      <c r="L158" t="s">
        <v>276</v>
      </c>
      <c r="M158" t="s">
        <v>207</v>
      </c>
      <c r="N158" t="s">
        <v>208</v>
      </c>
      <c r="O158" t="s">
        <v>225</v>
      </c>
    </row>
    <row r="159" spans="1:15">
      <c r="A159">
        <v>2023</v>
      </c>
      <c r="B159">
        <v>3</v>
      </c>
      <c r="C159">
        <v>47</v>
      </c>
      <c r="D159" t="s">
        <v>515</v>
      </c>
      <c r="E159">
        <v>2227.8798993</v>
      </c>
      <c r="G159">
        <v>2020</v>
      </c>
      <c r="K159">
        <v>2021</v>
      </c>
      <c r="L159">
        <v>12</v>
      </c>
      <c r="M159">
        <v>47</v>
      </c>
      <c r="N159" t="s">
        <v>515</v>
      </c>
      <c r="O159">
        <v>2215.7727908000002</v>
      </c>
    </row>
    <row r="160" spans="1:15">
      <c r="A160" t="s">
        <v>275</v>
      </c>
      <c r="B160" t="s">
        <v>276</v>
      </c>
      <c r="C160" t="s">
        <v>207</v>
      </c>
      <c r="D160" t="s">
        <v>208</v>
      </c>
      <c r="E160" t="s">
        <v>225</v>
      </c>
      <c r="G160" t="s">
        <v>275</v>
      </c>
      <c r="H160" t="s">
        <v>276</v>
      </c>
      <c r="I160" t="s">
        <v>225</v>
      </c>
    </row>
    <row r="161" spans="1:12">
      <c r="A161">
        <v>2023</v>
      </c>
      <c r="B161">
        <v>9</v>
      </c>
      <c r="C161">
        <v>47</v>
      </c>
      <c r="D161" t="s">
        <v>515</v>
      </c>
      <c r="E161">
        <v>2398.6260781999999</v>
      </c>
      <c r="G161">
        <v>2021</v>
      </c>
      <c r="H161">
        <v>3</v>
      </c>
      <c r="I161">
        <v>1508.8523487</v>
      </c>
    </row>
    <row r="162" spans="1:12">
      <c r="A162">
        <v>2022</v>
      </c>
      <c r="B162">
        <v>12</v>
      </c>
      <c r="C162">
        <v>47</v>
      </c>
      <c r="D162" t="s">
        <v>515</v>
      </c>
      <c r="E162">
        <v>2133.1334001</v>
      </c>
      <c r="G162" t="s">
        <v>275</v>
      </c>
      <c r="H162" t="s">
        <v>276</v>
      </c>
      <c r="I162" t="s">
        <v>225</v>
      </c>
    </row>
    <row r="163" spans="1:12">
      <c r="A163">
        <v>2020</v>
      </c>
      <c r="B163">
        <v>6</v>
      </c>
      <c r="C163">
        <v>47</v>
      </c>
      <c r="D163" t="s">
        <v>515</v>
      </c>
      <c r="E163">
        <v>1370.2919136</v>
      </c>
      <c r="G163">
        <v>2021</v>
      </c>
      <c r="H163">
        <v>6</v>
      </c>
      <c r="I163">
        <v>1577.9713469000001</v>
      </c>
    </row>
    <row r="164" spans="1:12">
      <c r="A164" t="s">
        <v>275</v>
      </c>
      <c r="B164" t="s">
        <v>276</v>
      </c>
      <c r="C164" t="s">
        <v>207</v>
      </c>
      <c r="D164" t="s">
        <v>208</v>
      </c>
      <c r="E164" t="s">
        <v>225</v>
      </c>
      <c r="G164" t="s">
        <v>275</v>
      </c>
      <c r="H164" t="s">
        <v>276</v>
      </c>
      <c r="I164" t="s">
        <v>207</v>
      </c>
      <c r="J164" t="s">
        <v>208</v>
      </c>
      <c r="K164" t="s">
        <v>225</v>
      </c>
    </row>
    <row r="165" spans="1:12">
      <c r="A165">
        <v>2020</v>
      </c>
      <c r="B165">
        <v>9</v>
      </c>
      <c r="C165">
        <v>47</v>
      </c>
      <c r="D165" t="s">
        <v>515</v>
      </c>
      <c r="E165">
        <v>1362.9431781999999</v>
      </c>
      <c r="G165">
        <v>2021</v>
      </c>
      <c r="H165">
        <v>9</v>
      </c>
      <c r="I165">
        <v>47</v>
      </c>
      <c r="J165" t="s">
        <v>515</v>
      </c>
      <c r="K165">
        <v>2272.2041254000001</v>
      </c>
    </row>
    <row r="166" spans="1:12">
      <c r="A166" s="188">
        <v>2024</v>
      </c>
      <c r="B166" s="188">
        <v>3</v>
      </c>
      <c r="C166" s="188">
        <v>47</v>
      </c>
      <c r="D166" s="188" t="s">
        <v>515</v>
      </c>
      <c r="E166" s="188">
        <v>2392.0456812000002</v>
      </c>
    </row>
    <row r="167" spans="1:12">
      <c r="A167" s="148" t="s">
        <v>521</v>
      </c>
    </row>
    <row r="168" spans="1:12">
      <c r="A168" t="s">
        <v>275</v>
      </c>
      <c r="B168" t="s">
        <v>276</v>
      </c>
      <c r="C168" t="s">
        <v>207</v>
      </c>
      <c r="D168" t="s">
        <v>208</v>
      </c>
      <c r="E168" t="s">
        <v>450</v>
      </c>
      <c r="G168" t="s">
        <v>275</v>
      </c>
      <c r="H168" t="s">
        <v>276</v>
      </c>
      <c r="I168" t="s">
        <v>207</v>
      </c>
      <c r="J168" t="s">
        <v>208</v>
      </c>
      <c r="K168" t="s">
        <v>450</v>
      </c>
    </row>
    <row r="169" spans="1:12">
      <c r="A169">
        <v>2022</v>
      </c>
      <c r="B169">
        <v>6</v>
      </c>
      <c r="C169">
        <v>75</v>
      </c>
      <c r="D169" t="s">
        <v>529</v>
      </c>
      <c r="E169">
        <v>4935.7236219429997</v>
      </c>
      <c r="F169">
        <f>E169/6*12</f>
        <v>9871.4472438859993</v>
      </c>
      <c r="G169">
        <v>2021</v>
      </c>
      <c r="H169">
        <v>9</v>
      </c>
      <c r="I169">
        <v>75</v>
      </c>
      <c r="J169" t="s">
        <v>529</v>
      </c>
      <c r="K169">
        <v>4783.3784304620003</v>
      </c>
      <c r="L169">
        <f>K169/9*12</f>
        <v>6377.8379072826665</v>
      </c>
    </row>
    <row r="170" spans="1:12">
      <c r="A170" t="s">
        <v>444</v>
      </c>
      <c r="B170" t="s">
        <v>445</v>
      </c>
      <c r="C170" t="s">
        <v>526</v>
      </c>
      <c r="G170">
        <v>6855.932518134</v>
      </c>
    </row>
    <row r="171" spans="1:12">
      <c r="A171">
        <v>2023</v>
      </c>
      <c r="B171">
        <v>9</v>
      </c>
      <c r="C171">
        <v>8233.9032244160007</v>
      </c>
      <c r="D171">
        <f>C171/9*12</f>
        <v>10978.537632554668</v>
      </c>
    </row>
    <row r="172" spans="1:12">
      <c r="A172">
        <v>2022</v>
      </c>
      <c r="B172">
        <v>12</v>
      </c>
      <c r="C172">
        <v>9013.1829047020001</v>
      </c>
      <c r="D172">
        <f>C172/12*12</f>
        <v>9013.1829047020001</v>
      </c>
    </row>
    <row r="173" spans="1:12">
      <c r="A173">
        <v>2021</v>
      </c>
      <c r="B173">
        <v>6</v>
      </c>
      <c r="C173">
        <v>2982.0017830100001</v>
      </c>
      <c r="D173">
        <f>C173*2</f>
        <v>5964.0035660200001</v>
      </c>
    </row>
    <row r="176" spans="1:12">
      <c r="A176" t="s">
        <v>436</v>
      </c>
    </row>
    <row r="177" spans="1:4">
      <c r="A177" t="s">
        <v>525</v>
      </c>
    </row>
    <row r="178" spans="1:4">
      <c r="A178" t="s">
        <v>438</v>
      </c>
    </row>
    <row r="179" spans="1:4">
      <c r="A179" t="s">
        <v>603</v>
      </c>
    </row>
    <row r="180" spans="1:4">
      <c r="A180" t="s">
        <v>594</v>
      </c>
    </row>
    <row r="181" spans="1:4">
      <c r="A181" t="s">
        <v>439</v>
      </c>
    </row>
    <row r="182" spans="1:4">
      <c r="A182" t="s">
        <v>289</v>
      </c>
    </row>
    <row r="185" spans="1:4">
      <c r="A185" t="s">
        <v>444</v>
      </c>
      <c r="B185" t="s">
        <v>445</v>
      </c>
      <c r="C185" t="s">
        <v>526</v>
      </c>
    </row>
    <row r="186" spans="1:4">
      <c r="A186">
        <v>2023</v>
      </c>
      <c r="B186">
        <v>3</v>
      </c>
      <c r="C186">
        <v>2731.3600825140002</v>
      </c>
      <c r="D186">
        <f>C186/3*12</f>
        <v>10925.440330056001</v>
      </c>
    </row>
    <row r="187" spans="1:4">
      <c r="A187">
        <v>2024</v>
      </c>
      <c r="B187">
        <v>3</v>
      </c>
      <c r="C187">
        <v>2137.8635037280001</v>
      </c>
      <c r="D187">
        <f>C187/3*12</f>
        <v>8551.4540149120003</v>
      </c>
    </row>
    <row r="189" spans="1:4">
      <c r="A189" s="148" t="s">
        <v>542</v>
      </c>
    </row>
    <row r="190" spans="1:4">
      <c r="A190" t="s">
        <v>543</v>
      </c>
    </row>
    <row r="191" spans="1:4">
      <c r="A191" t="s">
        <v>544</v>
      </c>
    </row>
    <row r="192" spans="1:4">
      <c r="A192" t="s">
        <v>545</v>
      </c>
    </row>
    <row r="193" spans="1:5">
      <c r="A193" t="s">
        <v>546</v>
      </c>
    </row>
    <row r="194" spans="1:5">
      <c r="A194" t="s">
        <v>595</v>
      </c>
    </row>
    <row r="195" spans="1:5">
      <c r="A195" t="s">
        <v>289</v>
      </c>
    </row>
    <row r="198" spans="1:5">
      <c r="A198" t="s">
        <v>444</v>
      </c>
      <c r="B198" t="s">
        <v>445</v>
      </c>
      <c r="C198" t="s">
        <v>207</v>
      </c>
      <c r="D198" t="s">
        <v>539</v>
      </c>
      <c r="E198" t="s">
        <v>540</v>
      </c>
    </row>
    <row r="199" spans="1:5">
      <c r="A199">
        <v>2023</v>
      </c>
      <c r="B199">
        <v>9</v>
      </c>
      <c r="C199">
        <v>8</v>
      </c>
      <c r="D199" t="s">
        <v>541</v>
      </c>
      <c r="E199">
        <v>34249.055585331</v>
      </c>
    </row>
    <row r="200" spans="1:5">
      <c r="A200">
        <v>2024</v>
      </c>
      <c r="B200">
        <v>3</v>
      </c>
      <c r="C200">
        <v>8</v>
      </c>
      <c r="D200" t="s">
        <v>541</v>
      </c>
      <c r="E200">
        <v>29873.308259763999</v>
      </c>
    </row>
  </sheetData>
  <mergeCells count="2">
    <mergeCell ref="L70:M70"/>
    <mergeCell ref="L71:M71"/>
  </mergeCells>
  <pageMargins left="0.7" right="0.7" top="0.75" bottom="0.75" header="0.3" footer="0.3"/>
  <pageSetup orientation="portrait" r:id="rId1"/>
  <customProperties>
    <customPr name="EpmWorksheetKeyString_GUID" r:id="rId2"/>
  </customPropertie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G1157"/>
  <sheetViews>
    <sheetView workbookViewId="0">
      <selection activeCell="AF20" sqref="AF20"/>
    </sheetView>
  </sheetViews>
  <sheetFormatPr defaultColWidth="8.6328125" defaultRowHeight="14.5"/>
  <cols>
    <col min="21" max="21" width="57.6328125" customWidth="1"/>
    <col min="29" max="29" width="14.453125" customWidth="1"/>
    <col min="32" max="32" width="69.453125" bestFit="1" customWidth="1"/>
    <col min="33" max="33" width="18.1796875" customWidth="1"/>
  </cols>
  <sheetData>
    <row r="1" spans="1:33">
      <c r="A1" s="148" t="s">
        <v>564</v>
      </c>
      <c r="R1" t="s">
        <v>205</v>
      </c>
      <c r="S1" t="s">
        <v>206</v>
      </c>
      <c r="T1" t="s">
        <v>207</v>
      </c>
      <c r="U1" t="s">
        <v>208</v>
      </c>
      <c r="V1" t="s">
        <v>225</v>
      </c>
      <c r="AC1" t="s">
        <v>205</v>
      </c>
      <c r="AD1" t="s">
        <v>206</v>
      </c>
      <c r="AE1" t="s">
        <v>207</v>
      </c>
      <c r="AF1" t="s">
        <v>208</v>
      </c>
      <c r="AG1" s="187" t="s">
        <v>225</v>
      </c>
    </row>
    <row r="2" spans="1:33">
      <c r="A2" s="89" t="s">
        <v>308</v>
      </c>
      <c r="R2">
        <v>2023</v>
      </c>
      <c r="S2">
        <v>6</v>
      </c>
      <c r="T2">
        <v>16</v>
      </c>
      <c r="U2" t="s">
        <v>253</v>
      </c>
      <c r="V2">
        <v>0</v>
      </c>
      <c r="AC2">
        <v>2023</v>
      </c>
      <c r="AD2">
        <v>12</v>
      </c>
      <c r="AE2">
        <v>16</v>
      </c>
      <c r="AF2" t="s">
        <v>253</v>
      </c>
      <c r="AG2" s="187" t="s">
        <v>573</v>
      </c>
    </row>
    <row r="3" spans="1:33">
      <c r="A3" s="89" t="s">
        <v>309</v>
      </c>
      <c r="R3">
        <v>2023</v>
      </c>
      <c r="S3">
        <v>6</v>
      </c>
      <c r="T3">
        <v>17</v>
      </c>
      <c r="U3" t="s">
        <v>242</v>
      </c>
      <c r="V3">
        <v>181908.448067991</v>
      </c>
      <c r="AC3">
        <v>2023</v>
      </c>
      <c r="AD3">
        <v>12</v>
      </c>
      <c r="AE3">
        <v>17</v>
      </c>
      <c r="AF3" t="s">
        <v>242</v>
      </c>
      <c r="AG3" s="187">
        <v>200059.58281038399</v>
      </c>
    </row>
    <row r="4" spans="1:33">
      <c r="A4" s="89" t="s">
        <v>310</v>
      </c>
      <c r="R4">
        <v>2023</v>
      </c>
      <c r="S4">
        <v>6</v>
      </c>
      <c r="T4">
        <v>18</v>
      </c>
      <c r="U4" t="s">
        <v>234</v>
      </c>
      <c r="V4">
        <v>0</v>
      </c>
      <c r="AC4">
        <v>2023</v>
      </c>
      <c r="AD4">
        <v>12</v>
      </c>
      <c r="AE4">
        <v>18</v>
      </c>
      <c r="AF4" t="s">
        <v>234</v>
      </c>
      <c r="AG4" s="187" t="s">
        <v>573</v>
      </c>
    </row>
    <row r="5" spans="1:33">
      <c r="A5" s="89" t="s">
        <v>311</v>
      </c>
      <c r="R5">
        <v>2023</v>
      </c>
      <c r="S5">
        <v>6</v>
      </c>
      <c r="T5">
        <v>19</v>
      </c>
      <c r="U5" t="s">
        <v>229</v>
      </c>
      <c r="V5">
        <v>4267.5370568039998</v>
      </c>
      <c r="W5">
        <f>SUM(V5:V27)</f>
        <v>181908.448067991</v>
      </c>
      <c r="AC5">
        <v>2023</v>
      </c>
      <c r="AD5">
        <v>12</v>
      </c>
      <c r="AE5">
        <v>19</v>
      </c>
      <c r="AF5" t="s">
        <v>229</v>
      </c>
      <c r="AG5" s="187">
        <v>4444.9495931929996</v>
      </c>
    </row>
    <row r="6" spans="1:33">
      <c r="A6" s="89" t="s">
        <v>312</v>
      </c>
      <c r="R6">
        <v>2023</v>
      </c>
      <c r="S6">
        <v>6</v>
      </c>
      <c r="T6">
        <v>20</v>
      </c>
      <c r="U6" t="s">
        <v>226</v>
      </c>
      <c r="V6">
        <v>4147.0021156639996</v>
      </c>
      <c r="W6">
        <f>V3-W5</f>
        <v>0</v>
      </c>
      <c r="AC6">
        <v>2023</v>
      </c>
      <c r="AD6">
        <v>12</v>
      </c>
      <c r="AE6">
        <v>20</v>
      </c>
      <c r="AF6" t="s">
        <v>226</v>
      </c>
      <c r="AG6" s="187">
        <v>3065.5618048000001</v>
      </c>
    </row>
    <row r="7" spans="1:33">
      <c r="A7" s="89" t="s">
        <v>313</v>
      </c>
      <c r="R7">
        <v>2023</v>
      </c>
      <c r="S7">
        <v>6</v>
      </c>
      <c r="T7">
        <v>21</v>
      </c>
      <c r="U7" t="s">
        <v>243</v>
      </c>
      <c r="V7">
        <v>14038.450596491</v>
      </c>
      <c r="AC7">
        <v>2023</v>
      </c>
      <c r="AD7">
        <v>12</v>
      </c>
      <c r="AE7">
        <v>21</v>
      </c>
      <c r="AF7" t="s">
        <v>243</v>
      </c>
      <c r="AG7" s="187">
        <v>13482.787610661</v>
      </c>
    </row>
    <row r="8" spans="1:33">
      <c r="A8" s="89" t="s">
        <v>314</v>
      </c>
      <c r="R8">
        <v>2023</v>
      </c>
      <c r="S8">
        <v>6</v>
      </c>
      <c r="T8">
        <v>22</v>
      </c>
      <c r="U8" t="s">
        <v>244</v>
      </c>
      <c r="V8">
        <v>3806.7773217130002</v>
      </c>
      <c r="AC8">
        <v>2023</v>
      </c>
      <c r="AD8">
        <v>12</v>
      </c>
      <c r="AE8">
        <v>22</v>
      </c>
      <c r="AF8" t="s">
        <v>244</v>
      </c>
      <c r="AG8" s="187">
        <v>5748.8943620110003</v>
      </c>
    </row>
    <row r="9" spans="1:33">
      <c r="A9" s="89" t="s">
        <v>315</v>
      </c>
      <c r="R9">
        <v>2023</v>
      </c>
      <c r="S9">
        <v>6</v>
      </c>
      <c r="T9">
        <v>23</v>
      </c>
      <c r="U9" t="s">
        <v>245</v>
      </c>
      <c r="V9">
        <v>37.679446227</v>
      </c>
      <c r="AC9">
        <v>2023</v>
      </c>
      <c r="AD9">
        <v>12</v>
      </c>
      <c r="AE9">
        <v>23</v>
      </c>
      <c r="AF9" t="s">
        <v>245</v>
      </c>
      <c r="AG9" s="187">
        <v>42.604993778000001</v>
      </c>
    </row>
    <row r="10" spans="1:33">
      <c r="A10" s="89" t="s">
        <v>316</v>
      </c>
      <c r="R10">
        <v>2023</v>
      </c>
      <c r="S10">
        <v>6</v>
      </c>
      <c r="T10">
        <v>24</v>
      </c>
      <c r="U10" t="s">
        <v>251</v>
      </c>
      <c r="V10">
        <v>14199.890067594</v>
      </c>
      <c r="AC10">
        <v>2023</v>
      </c>
      <c r="AD10">
        <v>12</v>
      </c>
      <c r="AE10">
        <v>24</v>
      </c>
      <c r="AF10" t="s">
        <v>251</v>
      </c>
      <c r="AG10" s="187">
        <v>14692.704664467999</v>
      </c>
    </row>
    <row r="11" spans="1:33">
      <c r="A11" s="89" t="s">
        <v>315</v>
      </c>
      <c r="R11">
        <v>2023</v>
      </c>
      <c r="S11">
        <v>6</v>
      </c>
      <c r="T11">
        <v>25</v>
      </c>
      <c r="U11" t="s">
        <v>235</v>
      </c>
      <c r="V11">
        <v>14375.510350261993</v>
      </c>
      <c r="W11">
        <f>V11+W6</f>
        <v>14375.510350261993</v>
      </c>
      <c r="AC11">
        <v>2023</v>
      </c>
      <c r="AD11">
        <v>12</v>
      </c>
      <c r="AE11">
        <v>25</v>
      </c>
      <c r="AF11" t="s">
        <v>235</v>
      </c>
      <c r="AG11" s="187">
        <v>18173.260083424</v>
      </c>
    </row>
    <row r="12" spans="1:33">
      <c r="A12" s="89" t="s">
        <v>317</v>
      </c>
      <c r="R12">
        <v>2023</v>
      </c>
      <c r="S12">
        <v>6</v>
      </c>
      <c r="T12">
        <v>26</v>
      </c>
      <c r="U12" t="s">
        <v>248</v>
      </c>
      <c r="V12">
        <v>3233.3757145019999</v>
      </c>
      <c r="AC12">
        <v>2023</v>
      </c>
      <c r="AD12">
        <v>12</v>
      </c>
      <c r="AE12">
        <v>26</v>
      </c>
      <c r="AF12" t="s">
        <v>248</v>
      </c>
      <c r="AG12" s="187">
        <v>4160.5868174200004</v>
      </c>
    </row>
    <row r="13" spans="1:33">
      <c r="A13" s="89" t="s">
        <v>315</v>
      </c>
      <c r="R13">
        <v>2023</v>
      </c>
      <c r="S13">
        <v>6</v>
      </c>
      <c r="T13">
        <v>27</v>
      </c>
      <c r="U13" t="s">
        <v>227</v>
      </c>
      <c r="V13">
        <v>1480.0557111160001</v>
      </c>
      <c r="AC13">
        <v>2023</v>
      </c>
      <c r="AD13">
        <v>12</v>
      </c>
      <c r="AE13">
        <v>27</v>
      </c>
      <c r="AF13" t="s">
        <v>227</v>
      </c>
      <c r="AG13" s="187">
        <v>1510.2016412139999</v>
      </c>
    </row>
    <row r="14" spans="1:33">
      <c r="A14" s="89" t="s">
        <v>318</v>
      </c>
      <c r="R14">
        <v>2023</v>
      </c>
      <c r="S14">
        <v>6</v>
      </c>
      <c r="T14">
        <v>28</v>
      </c>
      <c r="U14" t="s">
        <v>238</v>
      </c>
      <c r="V14">
        <v>4970.4020880509997</v>
      </c>
      <c r="AC14">
        <v>2023</v>
      </c>
      <c r="AD14">
        <v>12</v>
      </c>
      <c r="AE14">
        <v>28</v>
      </c>
      <c r="AF14" t="s">
        <v>238</v>
      </c>
      <c r="AG14" s="187">
        <v>7413.68436397</v>
      </c>
    </row>
    <row r="15" spans="1:33">
      <c r="A15" s="89" t="s">
        <v>319</v>
      </c>
      <c r="R15">
        <v>2023</v>
      </c>
      <c r="S15">
        <v>6</v>
      </c>
      <c r="T15">
        <v>29</v>
      </c>
      <c r="U15" t="s">
        <v>230</v>
      </c>
      <c r="V15">
        <v>9354.0010377369999</v>
      </c>
      <c r="AC15">
        <v>2023</v>
      </c>
      <c r="AD15">
        <v>12</v>
      </c>
      <c r="AE15">
        <v>29</v>
      </c>
      <c r="AF15" t="s">
        <v>230</v>
      </c>
      <c r="AG15" s="187">
        <v>10998.001355757</v>
      </c>
    </row>
    <row r="16" spans="1:33">
      <c r="A16" s="89" t="s">
        <v>590</v>
      </c>
      <c r="R16">
        <v>2023</v>
      </c>
      <c r="S16">
        <v>6</v>
      </c>
      <c r="T16">
        <v>30</v>
      </c>
      <c r="U16" t="s">
        <v>246</v>
      </c>
      <c r="V16">
        <v>82127.355120844004</v>
      </c>
      <c r="AC16">
        <v>2023</v>
      </c>
      <c r="AD16">
        <v>12</v>
      </c>
      <c r="AE16">
        <v>30</v>
      </c>
      <c r="AF16" t="s">
        <v>246</v>
      </c>
      <c r="AG16" s="187">
        <v>89275.302082651993</v>
      </c>
    </row>
    <row r="17" spans="1:33">
      <c r="A17" s="89" t="s">
        <v>320</v>
      </c>
      <c r="R17">
        <v>2023</v>
      </c>
      <c r="S17">
        <v>6</v>
      </c>
      <c r="T17">
        <v>31</v>
      </c>
      <c r="U17" t="s">
        <v>231</v>
      </c>
      <c r="V17">
        <v>1024.857773403</v>
      </c>
      <c r="AC17">
        <v>2023</v>
      </c>
      <c r="AD17">
        <v>12</v>
      </c>
      <c r="AE17">
        <v>31</v>
      </c>
      <c r="AF17" t="s">
        <v>231</v>
      </c>
      <c r="AG17" s="187">
        <v>1088.9410886210001</v>
      </c>
    </row>
    <row r="18" spans="1:33">
      <c r="A18" s="89" t="s">
        <v>562</v>
      </c>
      <c r="R18">
        <v>2023</v>
      </c>
      <c r="S18">
        <v>6</v>
      </c>
      <c r="T18">
        <v>32</v>
      </c>
      <c r="U18" t="s">
        <v>232</v>
      </c>
      <c r="V18">
        <v>37.971759306999999</v>
      </c>
      <c r="AC18">
        <v>2023</v>
      </c>
      <c r="AD18">
        <v>12</v>
      </c>
      <c r="AE18">
        <v>32</v>
      </c>
      <c r="AF18" t="s">
        <v>232</v>
      </c>
      <c r="AG18" s="187">
        <v>130.99706944799999</v>
      </c>
    </row>
    <row r="19" spans="1:33">
      <c r="A19" s="89" t="s">
        <v>306</v>
      </c>
      <c r="R19">
        <v>2023</v>
      </c>
      <c r="S19">
        <v>6</v>
      </c>
      <c r="T19">
        <v>33</v>
      </c>
      <c r="U19" t="s">
        <v>236</v>
      </c>
      <c r="V19">
        <v>68.827839802</v>
      </c>
      <c r="AC19">
        <v>2023</v>
      </c>
      <c r="AD19">
        <v>12</v>
      </c>
      <c r="AE19">
        <v>33</v>
      </c>
      <c r="AF19" t="s">
        <v>236</v>
      </c>
      <c r="AG19" s="187">
        <v>42.131883135999999</v>
      </c>
    </row>
    <row r="20" spans="1:33">
      <c r="A20" s="89"/>
      <c r="R20">
        <v>2023</v>
      </c>
      <c r="S20">
        <v>6</v>
      </c>
      <c r="T20">
        <v>34</v>
      </c>
      <c r="U20" t="s">
        <v>239</v>
      </c>
      <c r="V20">
        <v>1025.3174031010001</v>
      </c>
      <c r="AC20">
        <v>2023</v>
      </c>
      <c r="AD20">
        <v>12</v>
      </c>
      <c r="AE20">
        <v>34</v>
      </c>
      <c r="AF20" t="s">
        <v>239</v>
      </c>
      <c r="AG20" s="187">
        <v>1129.0005668670001</v>
      </c>
    </row>
    <row r="21" spans="1:33">
      <c r="A21" s="89" t="s">
        <v>322</v>
      </c>
      <c r="R21">
        <v>2023</v>
      </c>
      <c r="S21">
        <v>6</v>
      </c>
      <c r="T21">
        <v>35</v>
      </c>
      <c r="U21" t="s">
        <v>228</v>
      </c>
      <c r="V21">
        <v>913.38185763900003</v>
      </c>
      <c r="AC21">
        <v>2023</v>
      </c>
      <c r="AD21">
        <v>12</v>
      </c>
      <c r="AE21">
        <v>35</v>
      </c>
      <c r="AF21" t="s">
        <v>228</v>
      </c>
      <c r="AG21" s="187">
        <v>958.01320323200002</v>
      </c>
    </row>
    <row r="22" spans="1:33">
      <c r="A22" s="89"/>
      <c r="R22">
        <v>2023</v>
      </c>
      <c r="S22">
        <v>6</v>
      </c>
      <c r="T22">
        <v>36</v>
      </c>
      <c r="U22" t="s">
        <v>233</v>
      </c>
      <c r="V22">
        <v>12.993624992000001</v>
      </c>
      <c r="AC22">
        <v>2023</v>
      </c>
      <c r="AD22">
        <v>12</v>
      </c>
      <c r="AE22">
        <v>36</v>
      </c>
      <c r="AF22" t="s">
        <v>233</v>
      </c>
      <c r="AG22" s="187">
        <v>17.186555061</v>
      </c>
    </row>
    <row r="23" spans="1:33">
      <c r="A23" s="89" t="s">
        <v>323</v>
      </c>
      <c r="R23">
        <v>2023</v>
      </c>
      <c r="S23">
        <v>6</v>
      </c>
      <c r="T23">
        <v>37</v>
      </c>
      <c r="U23" t="s">
        <v>240</v>
      </c>
      <c r="V23">
        <v>2787.9760210109998</v>
      </c>
      <c r="AC23">
        <v>2023</v>
      </c>
      <c r="AD23">
        <v>12</v>
      </c>
      <c r="AE23">
        <v>37</v>
      </c>
      <c r="AF23" t="s">
        <v>240</v>
      </c>
      <c r="AG23" s="187">
        <v>3280.7723277680002</v>
      </c>
    </row>
    <row r="24" spans="1:33">
      <c r="A24" s="89" t="s">
        <v>324</v>
      </c>
      <c r="R24">
        <v>2023</v>
      </c>
      <c r="S24">
        <v>6</v>
      </c>
      <c r="T24">
        <v>38</v>
      </c>
      <c r="U24" t="s">
        <v>241</v>
      </c>
      <c r="V24">
        <v>0</v>
      </c>
      <c r="AC24">
        <v>2023</v>
      </c>
      <c r="AD24">
        <v>12</v>
      </c>
      <c r="AE24">
        <v>38</v>
      </c>
      <c r="AF24" t="s">
        <v>241</v>
      </c>
      <c r="AG24" s="187" t="s">
        <v>573</v>
      </c>
    </row>
    <row r="25" spans="1:33">
      <c r="A25" s="89" t="s">
        <v>310</v>
      </c>
      <c r="R25">
        <v>2023</v>
      </c>
      <c r="S25">
        <v>6</v>
      </c>
      <c r="T25">
        <v>39</v>
      </c>
      <c r="U25" t="s">
        <v>249</v>
      </c>
      <c r="V25">
        <v>19976.852848111001</v>
      </c>
      <c r="AC25">
        <v>2023</v>
      </c>
      <c r="AD25">
        <v>12</v>
      </c>
      <c r="AE25">
        <v>39</v>
      </c>
      <c r="AF25" t="s">
        <v>249</v>
      </c>
      <c r="AG25" s="187">
        <v>21727.368162993</v>
      </c>
    </row>
    <row r="26" spans="1:33">
      <c r="A26" s="89" t="s">
        <v>311</v>
      </c>
      <c r="R26">
        <v>2023</v>
      </c>
      <c r="S26">
        <v>6</v>
      </c>
      <c r="T26">
        <v>40</v>
      </c>
      <c r="U26" t="s">
        <v>250</v>
      </c>
      <c r="V26">
        <v>0.49266070899999997</v>
      </c>
      <c r="AC26">
        <v>2023</v>
      </c>
      <c r="AD26">
        <v>12</v>
      </c>
      <c r="AE26">
        <v>40</v>
      </c>
      <c r="AF26" t="s">
        <v>250</v>
      </c>
      <c r="AG26" s="187">
        <v>0.45122720500000002</v>
      </c>
    </row>
    <row r="27" spans="1:33">
      <c r="A27" s="89" t="s">
        <v>312</v>
      </c>
      <c r="R27">
        <v>2023</v>
      </c>
      <c r="S27">
        <v>6</v>
      </c>
      <c r="T27">
        <v>41</v>
      </c>
      <c r="U27" t="s">
        <v>252</v>
      </c>
      <c r="V27">
        <v>21.739652911</v>
      </c>
      <c r="AC27">
        <v>2023</v>
      </c>
      <c r="AD27">
        <v>12</v>
      </c>
      <c r="AE27">
        <v>41</v>
      </c>
      <c r="AF27" t="s">
        <v>252</v>
      </c>
      <c r="AG27" s="187">
        <v>29.271750909000001</v>
      </c>
    </row>
    <row r="28" spans="1:33">
      <c r="A28" s="89" t="s">
        <v>313</v>
      </c>
      <c r="R28">
        <v>2023</v>
      </c>
      <c r="S28">
        <v>6</v>
      </c>
      <c r="T28">
        <v>42</v>
      </c>
      <c r="U28" t="s">
        <v>237</v>
      </c>
      <c r="V28">
        <v>0</v>
      </c>
      <c r="AC28">
        <v>2023</v>
      </c>
      <c r="AD28">
        <v>12</v>
      </c>
      <c r="AE28">
        <v>42</v>
      </c>
      <c r="AF28" t="s">
        <v>237</v>
      </c>
      <c r="AG28" s="187" t="s">
        <v>573</v>
      </c>
    </row>
    <row r="29" spans="1:33">
      <c r="A29" s="89" t="s">
        <v>314</v>
      </c>
      <c r="R29">
        <v>2023</v>
      </c>
      <c r="S29">
        <v>6</v>
      </c>
      <c r="T29">
        <v>43</v>
      </c>
      <c r="U29" t="s">
        <v>247</v>
      </c>
      <c r="V29">
        <v>3905.5732808829998</v>
      </c>
      <c r="AC29">
        <v>2023</v>
      </c>
      <c r="AD29">
        <v>12</v>
      </c>
      <c r="AE29">
        <v>43</v>
      </c>
      <c r="AF29" t="s">
        <v>247</v>
      </c>
      <c r="AG29" s="187">
        <v>3868.2185614519999</v>
      </c>
    </row>
    <row r="30" spans="1:33">
      <c r="A30" s="89" t="s">
        <v>315</v>
      </c>
      <c r="R30">
        <v>2023</v>
      </c>
      <c r="S30">
        <v>6</v>
      </c>
      <c r="T30">
        <v>44</v>
      </c>
      <c r="U30" t="s">
        <v>254</v>
      </c>
      <c r="V30">
        <v>0</v>
      </c>
      <c r="AC30">
        <v>2023</v>
      </c>
      <c r="AD30">
        <v>12</v>
      </c>
      <c r="AE30">
        <v>44</v>
      </c>
      <c r="AF30" t="s">
        <v>254</v>
      </c>
      <c r="AG30" s="187" t="s">
        <v>573</v>
      </c>
    </row>
    <row r="31" spans="1:33">
      <c r="A31" s="89" t="s">
        <v>316</v>
      </c>
      <c r="R31">
        <v>2023</v>
      </c>
      <c r="S31">
        <v>6</v>
      </c>
      <c r="T31">
        <v>45</v>
      </c>
      <c r="U31" t="s">
        <v>229</v>
      </c>
      <c r="V31">
        <v>35.815040064999998</v>
      </c>
      <c r="AC31">
        <v>2023</v>
      </c>
      <c r="AD31">
        <v>12</v>
      </c>
      <c r="AE31">
        <v>45</v>
      </c>
      <c r="AF31" t="s">
        <v>229</v>
      </c>
      <c r="AG31" s="187">
        <v>34.48219134</v>
      </c>
    </row>
    <row r="32" spans="1:33">
      <c r="A32" s="89" t="s">
        <v>315</v>
      </c>
      <c r="R32">
        <v>2023</v>
      </c>
      <c r="S32">
        <v>6</v>
      </c>
      <c r="T32">
        <v>46</v>
      </c>
      <c r="U32" t="s">
        <v>226</v>
      </c>
      <c r="V32">
        <v>7.4597177989999999</v>
      </c>
      <c r="AC32">
        <v>2023</v>
      </c>
      <c r="AD32">
        <v>12</v>
      </c>
      <c r="AE32">
        <v>46</v>
      </c>
      <c r="AF32" t="s">
        <v>226</v>
      </c>
      <c r="AG32" s="187">
        <v>3.8116652289999999</v>
      </c>
    </row>
    <row r="33" spans="1:33">
      <c r="A33" s="89" t="s">
        <v>317</v>
      </c>
      <c r="R33">
        <v>2023</v>
      </c>
      <c r="S33">
        <v>6</v>
      </c>
      <c r="T33">
        <v>47</v>
      </c>
      <c r="U33" t="s">
        <v>243</v>
      </c>
      <c r="V33">
        <v>101.504918289</v>
      </c>
      <c r="AC33">
        <v>2023</v>
      </c>
      <c r="AD33">
        <v>12</v>
      </c>
      <c r="AE33">
        <v>47</v>
      </c>
      <c r="AF33" t="s">
        <v>243</v>
      </c>
      <c r="AG33" s="187">
        <v>110.718027896</v>
      </c>
    </row>
    <row r="34" spans="1:33">
      <c r="A34" s="89" t="s">
        <v>315</v>
      </c>
      <c r="R34">
        <v>2023</v>
      </c>
      <c r="S34">
        <v>6</v>
      </c>
      <c r="T34">
        <v>48</v>
      </c>
      <c r="U34" t="s">
        <v>244</v>
      </c>
      <c r="V34">
        <v>2.7173468569999999</v>
      </c>
      <c r="AC34">
        <v>2023</v>
      </c>
      <c r="AD34">
        <v>12</v>
      </c>
      <c r="AE34">
        <v>48</v>
      </c>
      <c r="AF34" t="s">
        <v>244</v>
      </c>
      <c r="AG34" s="187">
        <v>2.444031528</v>
      </c>
    </row>
    <row r="35" spans="1:33">
      <c r="A35" s="89" t="s">
        <v>318</v>
      </c>
      <c r="R35">
        <v>2023</v>
      </c>
      <c r="S35">
        <v>6</v>
      </c>
      <c r="T35">
        <v>49</v>
      </c>
      <c r="U35" t="s">
        <v>245</v>
      </c>
      <c r="V35">
        <v>5.5421974999999998E-2</v>
      </c>
      <c r="AC35">
        <v>2023</v>
      </c>
      <c r="AD35">
        <v>12</v>
      </c>
      <c r="AE35">
        <v>49</v>
      </c>
      <c r="AF35" t="s">
        <v>245</v>
      </c>
      <c r="AG35" s="187">
        <v>0.30391531100000002</v>
      </c>
    </row>
    <row r="36" spans="1:33">
      <c r="A36" s="89" t="s">
        <v>319</v>
      </c>
      <c r="R36">
        <v>2023</v>
      </c>
      <c r="S36">
        <v>6</v>
      </c>
      <c r="T36">
        <v>50</v>
      </c>
      <c r="U36" t="s">
        <v>251</v>
      </c>
      <c r="V36">
        <v>907.40255483299995</v>
      </c>
      <c r="AC36">
        <v>2023</v>
      </c>
      <c r="AD36">
        <v>12</v>
      </c>
      <c r="AE36">
        <v>50</v>
      </c>
      <c r="AF36" t="s">
        <v>251</v>
      </c>
      <c r="AG36" s="187">
        <v>645.193475337</v>
      </c>
    </row>
    <row r="37" spans="1:33">
      <c r="A37" s="89" t="s">
        <v>590</v>
      </c>
      <c r="R37">
        <v>2023</v>
      </c>
      <c r="S37">
        <v>6</v>
      </c>
      <c r="T37">
        <v>51</v>
      </c>
      <c r="U37" t="s">
        <v>235</v>
      </c>
      <c r="V37">
        <v>408.90858926599998</v>
      </c>
      <c r="AC37">
        <v>2023</v>
      </c>
      <c r="AD37">
        <v>12</v>
      </c>
      <c r="AE37">
        <v>51</v>
      </c>
      <c r="AF37" t="s">
        <v>235</v>
      </c>
      <c r="AG37" s="187">
        <v>513.59724646899997</v>
      </c>
    </row>
    <row r="38" spans="1:33">
      <c r="A38" s="89" t="s">
        <v>562</v>
      </c>
      <c r="R38">
        <v>2023</v>
      </c>
      <c r="S38">
        <v>6</v>
      </c>
      <c r="T38">
        <v>52</v>
      </c>
      <c r="U38" t="s">
        <v>248</v>
      </c>
      <c r="V38">
        <v>17.956115653000001</v>
      </c>
      <c r="AC38">
        <v>2023</v>
      </c>
      <c r="AD38">
        <v>12</v>
      </c>
      <c r="AE38">
        <v>52</v>
      </c>
      <c r="AF38" t="s">
        <v>248</v>
      </c>
      <c r="AG38" s="187">
        <v>16.314219674</v>
      </c>
    </row>
    <row r="39" spans="1:33">
      <c r="A39" s="89" t="s">
        <v>325</v>
      </c>
      <c r="R39">
        <v>2023</v>
      </c>
      <c r="S39">
        <v>6</v>
      </c>
      <c r="T39">
        <v>53</v>
      </c>
      <c r="U39" t="s">
        <v>227</v>
      </c>
      <c r="V39">
        <v>28.461055406</v>
      </c>
      <c r="AC39">
        <v>2023</v>
      </c>
      <c r="AD39">
        <v>12</v>
      </c>
      <c r="AE39">
        <v>53</v>
      </c>
      <c r="AF39" t="s">
        <v>227</v>
      </c>
      <c r="AG39" s="187">
        <v>22.016880157999999</v>
      </c>
    </row>
    <row r="40" spans="1:33">
      <c r="A40" s="89"/>
      <c r="R40">
        <v>2023</v>
      </c>
      <c r="S40">
        <v>6</v>
      </c>
      <c r="T40">
        <v>54</v>
      </c>
      <c r="U40" t="s">
        <v>238</v>
      </c>
      <c r="V40">
        <v>2.2539484019999998</v>
      </c>
      <c r="AC40">
        <v>2023</v>
      </c>
      <c r="AD40">
        <v>12</v>
      </c>
      <c r="AE40">
        <v>54</v>
      </c>
      <c r="AF40" t="s">
        <v>238</v>
      </c>
      <c r="AG40" s="187">
        <v>9.546491627</v>
      </c>
    </row>
    <row r="41" spans="1:33">
      <c r="A41" s="89" t="s">
        <v>322</v>
      </c>
      <c r="R41">
        <v>2023</v>
      </c>
      <c r="S41">
        <v>6</v>
      </c>
      <c r="T41">
        <v>55</v>
      </c>
      <c r="U41" t="s">
        <v>230</v>
      </c>
      <c r="V41">
        <v>48.067018167000001</v>
      </c>
      <c r="AC41">
        <v>2023</v>
      </c>
      <c r="AD41">
        <v>12</v>
      </c>
      <c r="AE41">
        <v>55</v>
      </c>
      <c r="AF41" t="s">
        <v>230</v>
      </c>
      <c r="AG41" s="187">
        <v>42.106606282000001</v>
      </c>
    </row>
    <row r="42" spans="1:33">
      <c r="A42" s="89"/>
      <c r="R42">
        <v>2023</v>
      </c>
      <c r="S42">
        <v>6</v>
      </c>
      <c r="T42">
        <v>56</v>
      </c>
      <c r="U42" t="s">
        <v>246</v>
      </c>
      <c r="V42">
        <v>1884.147977675</v>
      </c>
      <c r="AC42">
        <v>2023</v>
      </c>
      <c r="AD42">
        <v>12</v>
      </c>
      <c r="AE42">
        <v>56</v>
      </c>
      <c r="AF42" t="s">
        <v>246</v>
      </c>
      <c r="AG42" s="187">
        <v>1865.730553679</v>
      </c>
    </row>
    <row r="43" spans="1:33">
      <c r="A43" s="89" t="s">
        <v>326</v>
      </c>
      <c r="R43">
        <v>2023</v>
      </c>
      <c r="S43">
        <v>6</v>
      </c>
      <c r="T43">
        <v>57</v>
      </c>
      <c r="U43" t="s">
        <v>231</v>
      </c>
      <c r="V43">
        <v>11.672668222</v>
      </c>
      <c r="AC43">
        <v>2023</v>
      </c>
      <c r="AD43">
        <v>12</v>
      </c>
      <c r="AE43">
        <v>57</v>
      </c>
      <c r="AF43" t="s">
        <v>231</v>
      </c>
      <c r="AG43" s="187">
        <v>11.851556180999999</v>
      </c>
    </row>
    <row r="44" spans="1:33">
      <c r="A44" s="89" t="s">
        <v>309</v>
      </c>
      <c r="R44">
        <v>2023</v>
      </c>
      <c r="S44">
        <v>6</v>
      </c>
      <c r="T44">
        <v>58</v>
      </c>
      <c r="U44" t="s">
        <v>232</v>
      </c>
      <c r="V44">
        <v>5.8478430450000003</v>
      </c>
      <c r="AC44">
        <v>2023</v>
      </c>
      <c r="AD44">
        <v>12</v>
      </c>
      <c r="AE44">
        <v>58</v>
      </c>
      <c r="AF44" t="s">
        <v>232</v>
      </c>
      <c r="AG44" s="187">
        <v>5.8608291340000003</v>
      </c>
    </row>
    <row r="45" spans="1:33">
      <c r="A45" s="89" t="s">
        <v>310</v>
      </c>
      <c r="R45">
        <v>2023</v>
      </c>
      <c r="S45">
        <v>6</v>
      </c>
      <c r="T45">
        <v>59</v>
      </c>
      <c r="U45" t="s">
        <v>236</v>
      </c>
      <c r="V45">
        <v>0</v>
      </c>
      <c r="AC45">
        <v>2023</v>
      </c>
      <c r="AD45">
        <v>12</v>
      </c>
      <c r="AE45">
        <v>59</v>
      </c>
      <c r="AF45" t="s">
        <v>236</v>
      </c>
      <c r="AG45" s="187" t="s">
        <v>573</v>
      </c>
    </row>
    <row r="46" spans="1:33">
      <c r="A46" s="89" t="s">
        <v>311</v>
      </c>
      <c r="R46">
        <v>2023</v>
      </c>
      <c r="S46">
        <v>6</v>
      </c>
      <c r="T46">
        <v>60</v>
      </c>
      <c r="U46" t="s">
        <v>239</v>
      </c>
      <c r="V46">
        <v>38.498277973999997</v>
      </c>
      <c r="AC46">
        <v>2023</v>
      </c>
      <c r="AD46">
        <v>12</v>
      </c>
      <c r="AE46">
        <v>60</v>
      </c>
      <c r="AF46" t="s">
        <v>239</v>
      </c>
      <c r="AG46" s="187">
        <v>36.551549033000001</v>
      </c>
    </row>
    <row r="47" spans="1:33">
      <c r="A47" s="89" t="s">
        <v>312</v>
      </c>
      <c r="R47">
        <v>2023</v>
      </c>
      <c r="S47">
        <v>6</v>
      </c>
      <c r="T47">
        <v>61</v>
      </c>
      <c r="U47" t="s">
        <v>228</v>
      </c>
      <c r="V47">
        <v>5.3508676030000002</v>
      </c>
      <c r="AC47">
        <v>2023</v>
      </c>
      <c r="AD47">
        <v>12</v>
      </c>
      <c r="AE47">
        <v>61</v>
      </c>
      <c r="AF47" t="s">
        <v>228</v>
      </c>
      <c r="AG47" s="187">
        <v>148.79615151799999</v>
      </c>
    </row>
    <row r="48" spans="1:33">
      <c r="A48" s="89" t="s">
        <v>313</v>
      </c>
      <c r="R48">
        <v>2023</v>
      </c>
      <c r="S48">
        <v>6</v>
      </c>
      <c r="T48">
        <v>62</v>
      </c>
      <c r="U48" t="s">
        <v>233</v>
      </c>
      <c r="V48">
        <v>1.6188056099999999</v>
      </c>
      <c r="AC48">
        <v>2023</v>
      </c>
      <c r="AD48">
        <v>12</v>
      </c>
      <c r="AE48">
        <v>62</v>
      </c>
      <c r="AF48" t="s">
        <v>233</v>
      </c>
      <c r="AG48" s="187">
        <v>0.85842932999999999</v>
      </c>
    </row>
    <row r="49" spans="1:33">
      <c r="A49" s="89" t="s">
        <v>314</v>
      </c>
      <c r="R49">
        <v>2023</v>
      </c>
      <c r="S49">
        <v>6</v>
      </c>
      <c r="T49">
        <v>63</v>
      </c>
      <c r="U49" t="s">
        <v>240</v>
      </c>
      <c r="V49">
        <v>57.681922470000003</v>
      </c>
      <c r="AC49">
        <v>2023</v>
      </c>
      <c r="AD49">
        <v>12</v>
      </c>
      <c r="AE49">
        <v>63</v>
      </c>
      <c r="AF49" t="s">
        <v>240</v>
      </c>
      <c r="AG49" s="187">
        <v>64.281607180999998</v>
      </c>
    </row>
    <row r="50" spans="1:33">
      <c r="A50" s="89" t="s">
        <v>315</v>
      </c>
      <c r="R50">
        <v>2023</v>
      </c>
      <c r="S50">
        <v>6</v>
      </c>
      <c r="T50">
        <v>64</v>
      </c>
      <c r="U50" t="s">
        <v>241</v>
      </c>
      <c r="V50">
        <v>0</v>
      </c>
      <c r="AC50">
        <v>2023</v>
      </c>
      <c r="AD50">
        <v>12</v>
      </c>
      <c r="AE50">
        <v>64</v>
      </c>
      <c r="AF50" t="s">
        <v>241</v>
      </c>
      <c r="AG50" s="187" t="s">
        <v>573</v>
      </c>
    </row>
    <row r="51" spans="1:33">
      <c r="A51" s="89" t="s">
        <v>316</v>
      </c>
      <c r="R51">
        <v>2023</v>
      </c>
      <c r="S51">
        <v>6</v>
      </c>
      <c r="T51">
        <v>65</v>
      </c>
      <c r="U51" t="s">
        <v>249</v>
      </c>
      <c r="V51">
        <v>340.15319157200003</v>
      </c>
      <c r="AC51">
        <v>2023</v>
      </c>
      <c r="AD51">
        <v>12</v>
      </c>
      <c r="AE51">
        <v>65</v>
      </c>
      <c r="AF51" t="s">
        <v>249</v>
      </c>
      <c r="AG51" s="187">
        <v>333.75313454500002</v>
      </c>
    </row>
    <row r="52" spans="1:33">
      <c r="A52" s="89" t="s">
        <v>315</v>
      </c>
      <c r="R52">
        <v>2023</v>
      </c>
      <c r="S52">
        <v>6</v>
      </c>
      <c r="T52">
        <v>66</v>
      </c>
      <c r="U52" t="s">
        <v>250</v>
      </c>
      <c r="V52">
        <v>0</v>
      </c>
      <c r="AC52">
        <v>2023</v>
      </c>
      <c r="AD52">
        <v>12</v>
      </c>
      <c r="AE52">
        <v>66</v>
      </c>
      <c r="AF52" t="s">
        <v>250</v>
      </c>
      <c r="AG52" s="187" t="s">
        <v>573</v>
      </c>
    </row>
    <row r="53" spans="1:33">
      <c r="A53" s="89" t="s">
        <v>317</v>
      </c>
    </row>
    <row r="54" spans="1:33">
      <c r="A54" s="89" t="s">
        <v>315</v>
      </c>
    </row>
    <row r="55" spans="1:33">
      <c r="A55" s="89" t="s">
        <v>318</v>
      </c>
      <c r="T55" t="s">
        <v>566</v>
      </c>
    </row>
    <row r="56" spans="1:33">
      <c r="A56" s="89" t="s">
        <v>319</v>
      </c>
      <c r="R56" t="s">
        <v>205</v>
      </c>
      <c r="S56" t="s">
        <v>206</v>
      </c>
      <c r="T56" t="s">
        <v>207</v>
      </c>
      <c r="U56" t="s">
        <v>208</v>
      </c>
      <c r="V56" t="s">
        <v>225</v>
      </c>
    </row>
    <row r="57" spans="1:33">
      <c r="A57" s="89" t="s">
        <v>590</v>
      </c>
      <c r="R57">
        <v>2023</v>
      </c>
      <c r="S57">
        <v>3</v>
      </c>
      <c r="T57">
        <v>16</v>
      </c>
      <c r="U57" t="s">
        <v>253</v>
      </c>
      <c r="V57">
        <v>0</v>
      </c>
    </row>
    <row r="58" spans="1:33">
      <c r="A58" s="89" t="s">
        <v>562</v>
      </c>
      <c r="R58">
        <v>2023</v>
      </c>
      <c r="S58">
        <v>3</v>
      </c>
      <c r="T58">
        <v>17</v>
      </c>
      <c r="U58" t="s">
        <v>242</v>
      </c>
      <c r="V58">
        <v>171839.197446743</v>
      </c>
    </row>
    <row r="59" spans="1:33">
      <c r="A59" s="89" t="s">
        <v>325</v>
      </c>
      <c r="R59">
        <v>2023</v>
      </c>
      <c r="S59">
        <v>3</v>
      </c>
      <c r="T59">
        <v>18</v>
      </c>
      <c r="U59" t="s">
        <v>234</v>
      </c>
      <c r="V59">
        <v>0</v>
      </c>
    </row>
    <row r="60" spans="1:33">
      <c r="A60" s="89"/>
      <c r="R60">
        <v>2023</v>
      </c>
      <c r="S60">
        <v>3</v>
      </c>
      <c r="T60">
        <v>19</v>
      </c>
      <c r="U60" t="s">
        <v>229</v>
      </c>
      <c r="V60">
        <v>4045.9984663519999</v>
      </c>
      <c r="W60" s="151">
        <v>4045.9984663519999</v>
      </c>
      <c r="X60" t="str">
        <f>IF(V60=W60,"yes","no")</f>
        <v>yes</v>
      </c>
      <c r="Y60">
        <f>SUM(V60:V82)</f>
        <v>171839.19744674303</v>
      </c>
    </row>
    <row r="61" spans="1:33">
      <c r="A61" s="89" t="s">
        <v>327</v>
      </c>
      <c r="R61">
        <v>2023</v>
      </c>
      <c r="S61">
        <v>3</v>
      </c>
      <c r="T61">
        <v>20</v>
      </c>
      <c r="U61" t="s">
        <v>226</v>
      </c>
      <c r="V61">
        <v>4274.3751650579998</v>
      </c>
      <c r="W61" s="151">
        <v>4274.3751650579998</v>
      </c>
      <c r="X61" t="str">
        <f t="shared" ref="X61:X82" si="0">IF(V61=W61,"yes","no")</f>
        <v>yes</v>
      </c>
      <c r="Y61">
        <f>V58-Y60</f>
        <v>0</v>
      </c>
    </row>
    <row r="62" spans="1:33">
      <c r="A62" s="89" t="s">
        <v>328</v>
      </c>
      <c r="R62">
        <v>2023</v>
      </c>
      <c r="S62">
        <v>3</v>
      </c>
      <c r="T62">
        <v>21</v>
      </c>
      <c r="U62" t="s">
        <v>243</v>
      </c>
      <c r="V62">
        <v>11431.253377715</v>
      </c>
      <c r="W62" s="151">
        <v>11431.253377715</v>
      </c>
      <c r="X62" t="str">
        <f t="shared" si="0"/>
        <v>yes</v>
      </c>
    </row>
    <row r="63" spans="1:33">
      <c r="A63" s="89" t="s">
        <v>329</v>
      </c>
      <c r="R63">
        <v>2023</v>
      </c>
      <c r="S63">
        <v>3</v>
      </c>
      <c r="T63">
        <v>22</v>
      </c>
      <c r="U63" t="s">
        <v>244</v>
      </c>
      <c r="V63">
        <v>3904.1012982329999</v>
      </c>
      <c r="W63" s="151">
        <v>3904.1012982329999</v>
      </c>
      <c r="X63" t="str">
        <f t="shared" si="0"/>
        <v>yes</v>
      </c>
    </row>
    <row r="64" spans="1:33">
      <c r="A64" s="89" t="s">
        <v>330</v>
      </c>
      <c r="R64">
        <v>2023</v>
      </c>
      <c r="S64">
        <v>3</v>
      </c>
      <c r="T64">
        <v>23</v>
      </c>
      <c r="U64" t="s">
        <v>245</v>
      </c>
      <c r="V64">
        <v>34.758412516</v>
      </c>
      <c r="W64" s="151">
        <v>34.758412516</v>
      </c>
      <c r="X64" t="str">
        <f t="shared" si="0"/>
        <v>yes</v>
      </c>
    </row>
    <row r="65" spans="1:25">
      <c r="A65" s="89" t="s">
        <v>310</v>
      </c>
      <c r="R65">
        <v>2023</v>
      </c>
      <c r="S65">
        <v>3</v>
      </c>
      <c r="T65">
        <v>24</v>
      </c>
      <c r="U65" t="s">
        <v>251</v>
      </c>
      <c r="V65">
        <v>13341.396213832</v>
      </c>
      <c r="W65" s="151">
        <v>13341.396213832</v>
      </c>
      <c r="X65" t="str">
        <f t="shared" si="0"/>
        <v>yes</v>
      </c>
    </row>
    <row r="66" spans="1:25">
      <c r="A66" s="89" t="s">
        <v>331</v>
      </c>
      <c r="R66">
        <v>2023</v>
      </c>
      <c r="S66">
        <v>3</v>
      </c>
      <c r="T66">
        <v>25</v>
      </c>
      <c r="U66" t="s">
        <v>235</v>
      </c>
      <c r="V66">
        <v>13981.923188855</v>
      </c>
      <c r="W66" s="151">
        <v>13981.923188855</v>
      </c>
      <c r="X66" t="str">
        <f t="shared" si="0"/>
        <v>yes</v>
      </c>
    </row>
    <row r="67" spans="1:25">
      <c r="A67" s="89" t="s">
        <v>332</v>
      </c>
      <c r="R67">
        <v>2023</v>
      </c>
      <c r="S67">
        <v>3</v>
      </c>
      <c r="T67">
        <v>26</v>
      </c>
      <c r="U67" t="s">
        <v>248</v>
      </c>
      <c r="V67">
        <v>3126.3190417770002</v>
      </c>
      <c r="W67" s="151">
        <v>3126.3190417770002</v>
      </c>
      <c r="X67" t="str">
        <f t="shared" si="0"/>
        <v>yes</v>
      </c>
    </row>
    <row r="68" spans="1:25">
      <c r="A68" s="89" t="s">
        <v>313</v>
      </c>
      <c r="R68">
        <v>2023</v>
      </c>
      <c r="S68">
        <v>3</v>
      </c>
      <c r="T68">
        <v>27</v>
      </c>
      <c r="U68" t="s">
        <v>227</v>
      </c>
      <c r="V68">
        <v>1316.4542733420001</v>
      </c>
      <c r="W68" s="151">
        <v>1316.4542733420001</v>
      </c>
      <c r="X68" t="str">
        <f t="shared" si="0"/>
        <v>yes</v>
      </c>
    </row>
    <row r="69" spans="1:25">
      <c r="A69" s="89" t="s">
        <v>333</v>
      </c>
      <c r="R69">
        <v>2023</v>
      </c>
      <c r="S69">
        <v>3</v>
      </c>
      <c r="T69">
        <v>28</v>
      </c>
      <c r="U69" t="s">
        <v>238</v>
      </c>
      <c r="V69">
        <v>4418.2044463330003</v>
      </c>
      <c r="W69" s="151">
        <v>4418.2044463330003</v>
      </c>
      <c r="X69" t="str">
        <f t="shared" si="0"/>
        <v>yes</v>
      </c>
    </row>
    <row r="70" spans="1:25">
      <c r="A70" s="89" t="s">
        <v>315</v>
      </c>
      <c r="R70">
        <v>2023</v>
      </c>
      <c r="S70">
        <v>3</v>
      </c>
      <c r="T70">
        <v>29</v>
      </c>
      <c r="U70" t="s">
        <v>230</v>
      </c>
      <c r="V70">
        <v>8034.5405647000171</v>
      </c>
      <c r="W70" s="151">
        <v>8034.5405646999998</v>
      </c>
      <c r="X70" t="str">
        <f t="shared" si="0"/>
        <v>no</v>
      </c>
      <c r="Y70" s="184">
        <f>V70+Y61</f>
        <v>8034.5405647000171</v>
      </c>
    </row>
    <row r="71" spans="1:25">
      <c r="A71" s="89" t="s">
        <v>334</v>
      </c>
      <c r="R71">
        <v>2023</v>
      </c>
      <c r="S71">
        <v>3</v>
      </c>
      <c r="T71">
        <v>30</v>
      </c>
      <c r="U71" t="s">
        <v>246</v>
      </c>
      <c r="V71">
        <v>79159.689979458999</v>
      </c>
      <c r="W71" s="151">
        <v>79159.689979458999</v>
      </c>
      <c r="X71" t="str">
        <f t="shared" si="0"/>
        <v>yes</v>
      </c>
    </row>
    <row r="72" spans="1:25">
      <c r="A72" s="89" t="s">
        <v>315</v>
      </c>
      <c r="R72">
        <v>2023</v>
      </c>
      <c r="S72">
        <v>3</v>
      </c>
      <c r="T72">
        <v>31</v>
      </c>
      <c r="U72" t="s">
        <v>231</v>
      </c>
      <c r="V72">
        <v>975.62617535799995</v>
      </c>
      <c r="W72" s="151">
        <v>975.62617535799995</v>
      </c>
      <c r="X72" t="str">
        <f t="shared" si="0"/>
        <v>yes</v>
      </c>
    </row>
    <row r="73" spans="1:25">
      <c r="A73" s="89" t="s">
        <v>335</v>
      </c>
      <c r="R73">
        <v>2023</v>
      </c>
      <c r="S73">
        <v>3</v>
      </c>
      <c r="T73">
        <v>32</v>
      </c>
      <c r="U73" t="s">
        <v>232</v>
      </c>
      <c r="V73">
        <v>24.748046080000002</v>
      </c>
      <c r="W73" s="151">
        <v>24.748046080000002</v>
      </c>
      <c r="X73" t="str">
        <f t="shared" si="0"/>
        <v>yes</v>
      </c>
    </row>
    <row r="74" spans="1:25">
      <c r="A74" s="89" t="s">
        <v>315</v>
      </c>
      <c r="R74">
        <v>2023</v>
      </c>
      <c r="S74">
        <v>3</v>
      </c>
      <c r="T74">
        <v>33</v>
      </c>
      <c r="U74" t="s">
        <v>236</v>
      </c>
      <c r="V74">
        <v>105.983414869</v>
      </c>
      <c r="W74" s="151">
        <v>105.983414869</v>
      </c>
      <c r="X74" t="str">
        <f t="shared" si="0"/>
        <v>yes</v>
      </c>
    </row>
    <row r="75" spans="1:25">
      <c r="A75" s="89" t="s">
        <v>336</v>
      </c>
      <c r="R75">
        <v>2023</v>
      </c>
      <c r="S75">
        <v>3</v>
      </c>
      <c r="T75">
        <v>34</v>
      </c>
      <c r="U75" t="s">
        <v>239</v>
      </c>
      <c r="V75">
        <v>1002.949059672</v>
      </c>
      <c r="W75" s="151">
        <v>1002.949059672</v>
      </c>
      <c r="X75" t="str">
        <f t="shared" si="0"/>
        <v>yes</v>
      </c>
    </row>
    <row r="76" spans="1:25">
      <c r="A76" s="89" t="s">
        <v>319</v>
      </c>
      <c r="R76">
        <v>2023</v>
      </c>
      <c r="S76">
        <v>3</v>
      </c>
      <c r="T76">
        <v>35</v>
      </c>
      <c r="U76" t="s">
        <v>228</v>
      </c>
      <c r="V76">
        <v>886.94778459500003</v>
      </c>
      <c r="W76" s="151">
        <v>886.94778459500003</v>
      </c>
      <c r="X76" t="str">
        <f t="shared" si="0"/>
        <v>yes</v>
      </c>
    </row>
    <row r="77" spans="1:25">
      <c r="A77" s="89" t="s">
        <v>337</v>
      </c>
      <c r="R77">
        <v>2023</v>
      </c>
      <c r="S77">
        <v>3</v>
      </c>
      <c r="T77">
        <v>36</v>
      </c>
      <c r="U77" t="s">
        <v>233</v>
      </c>
      <c r="V77">
        <v>12.013122112</v>
      </c>
      <c r="W77" s="151">
        <v>12.013122112</v>
      </c>
      <c r="X77" t="str">
        <f t="shared" si="0"/>
        <v>yes</v>
      </c>
    </row>
    <row r="78" spans="1:25">
      <c r="A78" s="89" t="s">
        <v>590</v>
      </c>
      <c r="R78">
        <v>2023</v>
      </c>
      <c r="S78">
        <v>3</v>
      </c>
      <c r="T78">
        <v>37</v>
      </c>
      <c r="U78" t="s">
        <v>240</v>
      </c>
      <c r="V78">
        <v>2363.9268874119998</v>
      </c>
      <c r="W78" s="151">
        <v>2363.9268874119998</v>
      </c>
      <c r="X78" t="str">
        <f t="shared" si="0"/>
        <v>yes</v>
      </c>
    </row>
    <row r="79" spans="1:25">
      <c r="A79" s="89" t="s">
        <v>338</v>
      </c>
      <c r="R79">
        <v>2023</v>
      </c>
      <c r="S79">
        <v>3</v>
      </c>
      <c r="T79">
        <v>38</v>
      </c>
      <c r="U79" t="s">
        <v>241</v>
      </c>
      <c r="V79">
        <v>0</v>
      </c>
      <c r="W79" s="151">
        <v>0</v>
      </c>
      <c r="X79" t="str">
        <f t="shared" si="0"/>
        <v>yes</v>
      </c>
    </row>
    <row r="80" spans="1:25">
      <c r="A80" s="89" t="s">
        <v>562</v>
      </c>
      <c r="R80">
        <v>2023</v>
      </c>
      <c r="S80">
        <v>3</v>
      </c>
      <c r="T80">
        <v>39</v>
      </c>
      <c r="U80" t="s">
        <v>249</v>
      </c>
      <c r="V80">
        <v>19373.605630444999</v>
      </c>
      <c r="W80" s="116">
        <v>19373.605630444999</v>
      </c>
      <c r="X80" t="str">
        <f>IF(V80=W80,"yes","no")</f>
        <v>yes</v>
      </c>
    </row>
    <row r="81" spans="1:24">
      <c r="A81" s="89" t="s">
        <v>325</v>
      </c>
      <c r="R81">
        <v>2023</v>
      </c>
      <c r="S81">
        <v>3</v>
      </c>
      <c r="T81">
        <v>40</v>
      </c>
      <c r="U81" t="s">
        <v>250</v>
      </c>
      <c r="V81">
        <v>2.7613937609999999</v>
      </c>
      <c r="W81" s="151">
        <v>2.7613937609999999</v>
      </c>
      <c r="X81" t="str">
        <f t="shared" si="0"/>
        <v>yes</v>
      </c>
    </row>
    <row r="82" spans="1:24">
      <c r="A82" s="89"/>
      <c r="R82">
        <v>2023</v>
      </c>
      <c r="S82">
        <v>3</v>
      </c>
      <c r="T82">
        <v>41</v>
      </c>
      <c r="U82" t="s">
        <v>252</v>
      </c>
      <c r="V82">
        <v>21.621504266999999</v>
      </c>
      <c r="W82" s="151">
        <v>21.621504266999999</v>
      </c>
      <c r="X82" t="str">
        <f t="shared" si="0"/>
        <v>yes</v>
      </c>
    </row>
    <row r="83" spans="1:24">
      <c r="A83" s="89" t="s">
        <v>327</v>
      </c>
      <c r="R83">
        <v>2023</v>
      </c>
      <c r="S83">
        <v>3</v>
      </c>
      <c r="T83">
        <v>42</v>
      </c>
      <c r="U83" t="s">
        <v>237</v>
      </c>
      <c r="V83">
        <v>0</v>
      </c>
    </row>
    <row r="84" spans="1:24">
      <c r="A84" s="89" t="s">
        <v>328</v>
      </c>
      <c r="R84">
        <v>2023</v>
      </c>
      <c r="S84">
        <v>3</v>
      </c>
      <c r="T84">
        <v>43</v>
      </c>
      <c r="U84" t="s">
        <v>247</v>
      </c>
      <c r="V84">
        <v>3695.5245406899999</v>
      </c>
    </row>
    <row r="85" spans="1:24">
      <c r="A85" s="89" t="s">
        <v>339</v>
      </c>
      <c r="R85">
        <v>2023</v>
      </c>
      <c r="S85">
        <v>3</v>
      </c>
      <c r="T85">
        <v>44</v>
      </c>
      <c r="U85" t="s">
        <v>254</v>
      </c>
      <c r="V85">
        <v>0</v>
      </c>
    </row>
    <row r="86" spans="1:24">
      <c r="A86" s="89" t="s">
        <v>340</v>
      </c>
      <c r="R86">
        <v>2023</v>
      </c>
      <c r="S86">
        <v>3</v>
      </c>
      <c r="T86">
        <v>45</v>
      </c>
      <c r="U86" t="s">
        <v>229</v>
      </c>
      <c r="V86">
        <v>34.262018900999998</v>
      </c>
    </row>
    <row r="87" spans="1:24">
      <c r="A87" s="89" t="s">
        <v>310</v>
      </c>
      <c r="R87">
        <v>2023</v>
      </c>
      <c r="S87">
        <v>3</v>
      </c>
      <c r="T87">
        <v>46</v>
      </c>
      <c r="U87" t="s">
        <v>226</v>
      </c>
      <c r="V87">
        <v>8.1118810809999999</v>
      </c>
    </row>
    <row r="88" spans="1:24">
      <c r="A88" s="89" t="s">
        <v>331</v>
      </c>
      <c r="R88">
        <v>2023</v>
      </c>
      <c r="S88">
        <v>3</v>
      </c>
      <c r="T88">
        <v>47</v>
      </c>
      <c r="U88" t="s">
        <v>243</v>
      </c>
      <c r="V88">
        <v>92.711408481999996</v>
      </c>
    </row>
    <row r="89" spans="1:24">
      <c r="A89" s="89" t="s">
        <v>332</v>
      </c>
      <c r="R89">
        <v>2023</v>
      </c>
      <c r="S89">
        <v>3</v>
      </c>
      <c r="T89">
        <v>48</v>
      </c>
      <c r="U89" t="s">
        <v>244</v>
      </c>
      <c r="V89">
        <v>2.3209602409999999</v>
      </c>
    </row>
    <row r="90" spans="1:24">
      <c r="A90" s="89" t="s">
        <v>313</v>
      </c>
      <c r="R90">
        <v>2023</v>
      </c>
      <c r="S90">
        <v>3</v>
      </c>
      <c r="T90">
        <v>49</v>
      </c>
      <c r="U90" t="s">
        <v>245</v>
      </c>
      <c r="V90">
        <v>0.17068354899999999</v>
      </c>
    </row>
    <row r="91" spans="1:24">
      <c r="A91" s="89" t="s">
        <v>333</v>
      </c>
      <c r="R91">
        <v>2023</v>
      </c>
      <c r="S91">
        <v>3</v>
      </c>
      <c r="T91">
        <v>50</v>
      </c>
      <c r="U91" t="s">
        <v>251</v>
      </c>
      <c r="V91">
        <v>952.08988836000003</v>
      </c>
    </row>
    <row r="92" spans="1:24">
      <c r="A92" s="89" t="s">
        <v>315</v>
      </c>
      <c r="R92">
        <v>2023</v>
      </c>
      <c r="S92">
        <v>3</v>
      </c>
      <c r="T92">
        <v>51</v>
      </c>
      <c r="U92" t="s">
        <v>235</v>
      </c>
      <c r="V92">
        <v>434.522940635</v>
      </c>
    </row>
    <row r="93" spans="1:24">
      <c r="A93" s="89" t="s">
        <v>334</v>
      </c>
      <c r="R93">
        <v>2023</v>
      </c>
      <c r="S93">
        <v>3</v>
      </c>
      <c r="T93">
        <v>52</v>
      </c>
      <c r="U93" t="s">
        <v>248</v>
      </c>
      <c r="V93">
        <v>17.174508957</v>
      </c>
    </row>
    <row r="94" spans="1:24">
      <c r="A94" s="89" t="s">
        <v>315</v>
      </c>
      <c r="R94">
        <v>2023</v>
      </c>
      <c r="S94">
        <v>3</v>
      </c>
      <c r="T94">
        <v>53</v>
      </c>
      <c r="U94" t="s">
        <v>227</v>
      </c>
      <c r="V94">
        <v>27.359713472999999</v>
      </c>
    </row>
    <row r="95" spans="1:24">
      <c r="A95" s="89" t="s">
        <v>335</v>
      </c>
      <c r="R95">
        <v>2023</v>
      </c>
      <c r="S95">
        <v>3</v>
      </c>
      <c r="T95">
        <v>54</v>
      </c>
      <c r="U95" t="s">
        <v>238</v>
      </c>
      <c r="V95">
        <v>1.5286105720000001</v>
      </c>
    </row>
    <row r="96" spans="1:24">
      <c r="A96" s="89" t="s">
        <v>315</v>
      </c>
      <c r="R96">
        <v>2023</v>
      </c>
      <c r="S96">
        <v>3</v>
      </c>
      <c r="T96">
        <v>55</v>
      </c>
      <c r="U96" t="s">
        <v>230</v>
      </c>
      <c r="V96">
        <v>40.255788852000002</v>
      </c>
    </row>
    <row r="97" spans="1:22">
      <c r="A97" s="89" t="s">
        <v>336</v>
      </c>
      <c r="R97">
        <v>2023</v>
      </c>
      <c r="S97">
        <v>3</v>
      </c>
      <c r="T97">
        <v>56</v>
      </c>
      <c r="U97" t="s">
        <v>246</v>
      </c>
      <c r="V97">
        <v>1683.3151910849999</v>
      </c>
    </row>
    <row r="98" spans="1:22">
      <c r="A98" s="89" t="s">
        <v>319</v>
      </c>
      <c r="R98">
        <v>2023</v>
      </c>
      <c r="S98">
        <v>3</v>
      </c>
      <c r="T98">
        <v>57</v>
      </c>
      <c r="U98" t="s">
        <v>231</v>
      </c>
      <c r="V98">
        <v>9.4375972610000005</v>
      </c>
    </row>
    <row r="99" spans="1:22">
      <c r="A99" s="89" t="s">
        <v>337</v>
      </c>
      <c r="R99">
        <v>2023</v>
      </c>
      <c r="S99">
        <v>3</v>
      </c>
      <c r="T99">
        <v>58</v>
      </c>
      <c r="U99" t="s">
        <v>232</v>
      </c>
      <c r="V99">
        <v>0</v>
      </c>
    </row>
    <row r="100" spans="1:22">
      <c r="A100" s="89" t="s">
        <v>590</v>
      </c>
      <c r="R100">
        <v>2023</v>
      </c>
      <c r="S100">
        <v>3</v>
      </c>
      <c r="T100">
        <v>59</v>
      </c>
      <c r="U100" t="s">
        <v>236</v>
      </c>
      <c r="V100">
        <v>0</v>
      </c>
    </row>
    <row r="101" spans="1:22">
      <c r="A101" s="89" t="s">
        <v>341</v>
      </c>
      <c r="R101">
        <v>2023</v>
      </c>
      <c r="S101">
        <v>3</v>
      </c>
      <c r="T101">
        <v>60</v>
      </c>
      <c r="U101" t="s">
        <v>239</v>
      </c>
      <c r="V101">
        <v>19.211385</v>
      </c>
    </row>
    <row r="102" spans="1:22">
      <c r="A102" s="89" t="s">
        <v>562</v>
      </c>
      <c r="R102">
        <v>2023</v>
      </c>
      <c r="S102">
        <v>3</v>
      </c>
      <c r="T102">
        <v>61</v>
      </c>
      <c r="U102" t="s">
        <v>228</v>
      </c>
      <c r="V102">
        <v>5.4308676030000003</v>
      </c>
    </row>
    <row r="103" spans="1:22">
      <c r="A103" s="89" t="s">
        <v>342</v>
      </c>
      <c r="R103">
        <v>2023</v>
      </c>
      <c r="S103">
        <v>3</v>
      </c>
      <c r="T103">
        <v>62</v>
      </c>
      <c r="U103" t="s">
        <v>233</v>
      </c>
      <c r="V103">
        <v>1.787666059</v>
      </c>
    </row>
    <row r="104" spans="1:22">
      <c r="A104" s="89"/>
      <c r="R104">
        <v>2023</v>
      </c>
      <c r="S104">
        <v>3</v>
      </c>
      <c r="T104">
        <v>63</v>
      </c>
      <c r="U104" t="s">
        <v>240</v>
      </c>
      <c r="V104">
        <v>50.821011325000001</v>
      </c>
    </row>
    <row r="105" spans="1:22">
      <c r="A105" s="89" t="s">
        <v>322</v>
      </c>
      <c r="R105">
        <v>2023</v>
      </c>
      <c r="S105">
        <v>3</v>
      </c>
      <c r="T105">
        <v>64</v>
      </c>
      <c r="U105" t="s">
        <v>241</v>
      </c>
      <c r="V105">
        <v>0</v>
      </c>
    </row>
    <row r="106" spans="1:22">
      <c r="A106" s="89"/>
      <c r="R106">
        <v>2023</v>
      </c>
      <c r="S106">
        <v>3</v>
      </c>
      <c r="T106">
        <v>65</v>
      </c>
      <c r="U106" t="s">
        <v>249</v>
      </c>
      <c r="V106">
        <v>315.01241925400001</v>
      </c>
    </row>
    <row r="107" spans="1:22">
      <c r="A107" s="89" t="s">
        <v>343</v>
      </c>
      <c r="R107">
        <v>2023</v>
      </c>
      <c r="S107">
        <v>3</v>
      </c>
      <c r="T107">
        <v>66</v>
      </c>
      <c r="U107" t="s">
        <v>250</v>
      </c>
      <c r="V107">
        <v>0</v>
      </c>
    </row>
    <row r="108" spans="1:22">
      <c r="A108" s="89" t="s">
        <v>344</v>
      </c>
    </row>
    <row r="109" spans="1:22">
      <c r="A109" s="89" t="s">
        <v>310</v>
      </c>
    </row>
    <row r="110" spans="1:22">
      <c r="A110" s="89" t="s">
        <v>331</v>
      </c>
    </row>
    <row r="111" spans="1:22">
      <c r="A111" s="89" t="s">
        <v>332</v>
      </c>
    </row>
    <row r="112" spans="1:22">
      <c r="A112" s="89" t="s">
        <v>313</v>
      </c>
    </row>
    <row r="113" spans="1:1">
      <c r="A113" s="89" t="s">
        <v>333</v>
      </c>
    </row>
    <row r="114" spans="1:1">
      <c r="A114" s="89" t="s">
        <v>315</v>
      </c>
    </row>
    <row r="115" spans="1:1">
      <c r="A115" s="89" t="s">
        <v>334</v>
      </c>
    </row>
    <row r="116" spans="1:1">
      <c r="A116" s="89" t="s">
        <v>315</v>
      </c>
    </row>
    <row r="117" spans="1:1">
      <c r="A117" s="89" t="s">
        <v>335</v>
      </c>
    </row>
    <row r="118" spans="1:1">
      <c r="A118" s="89" t="s">
        <v>315</v>
      </c>
    </row>
    <row r="119" spans="1:1">
      <c r="A119" s="89" t="s">
        <v>336</v>
      </c>
    </row>
    <row r="120" spans="1:1">
      <c r="A120" s="89" t="s">
        <v>319</v>
      </c>
    </row>
    <row r="121" spans="1:1">
      <c r="A121" s="89" t="s">
        <v>337</v>
      </c>
    </row>
    <row r="122" spans="1:1">
      <c r="A122" s="89" t="s">
        <v>590</v>
      </c>
    </row>
    <row r="123" spans="1:1">
      <c r="A123" s="89" t="s">
        <v>341</v>
      </c>
    </row>
    <row r="124" spans="1:1">
      <c r="A124" s="89" t="s">
        <v>562</v>
      </c>
    </row>
    <row r="125" spans="1:1">
      <c r="A125" s="89" t="s">
        <v>306</v>
      </c>
    </row>
    <row r="126" spans="1:1">
      <c r="A126" s="89" t="s">
        <v>328</v>
      </c>
    </row>
    <row r="127" spans="1:1">
      <c r="A127" s="89" t="s">
        <v>322</v>
      </c>
    </row>
    <row r="128" spans="1:1">
      <c r="A128" s="89" t="s">
        <v>345</v>
      </c>
    </row>
    <row r="129" spans="1:1">
      <c r="A129" s="89" t="s">
        <v>346</v>
      </c>
    </row>
    <row r="130" spans="1:1">
      <c r="A130" s="89" t="s">
        <v>310</v>
      </c>
    </row>
    <row r="131" spans="1:1">
      <c r="A131" s="89" t="s">
        <v>331</v>
      </c>
    </row>
    <row r="132" spans="1:1">
      <c r="A132" s="89" t="s">
        <v>332</v>
      </c>
    </row>
    <row r="133" spans="1:1">
      <c r="A133" s="89" t="s">
        <v>313</v>
      </c>
    </row>
    <row r="134" spans="1:1">
      <c r="A134" s="89" t="s">
        <v>333</v>
      </c>
    </row>
    <row r="135" spans="1:1">
      <c r="A135" s="89" t="s">
        <v>315</v>
      </c>
    </row>
    <row r="136" spans="1:1">
      <c r="A136" s="89" t="s">
        <v>334</v>
      </c>
    </row>
    <row r="137" spans="1:1">
      <c r="A137" s="89" t="s">
        <v>315</v>
      </c>
    </row>
    <row r="138" spans="1:1">
      <c r="A138" s="89" t="s">
        <v>335</v>
      </c>
    </row>
    <row r="139" spans="1:1">
      <c r="A139" s="89" t="s">
        <v>315</v>
      </c>
    </row>
    <row r="140" spans="1:1">
      <c r="A140" s="89" t="s">
        <v>336</v>
      </c>
    </row>
    <row r="141" spans="1:1">
      <c r="A141" s="89" t="s">
        <v>319</v>
      </c>
    </row>
    <row r="142" spans="1:1">
      <c r="A142" s="89" t="s">
        <v>337</v>
      </c>
    </row>
    <row r="143" spans="1:1">
      <c r="A143" s="89" t="s">
        <v>590</v>
      </c>
    </row>
    <row r="144" spans="1:1">
      <c r="A144" s="89" t="s">
        <v>341</v>
      </c>
    </row>
    <row r="145" spans="1:1">
      <c r="A145" s="89" t="s">
        <v>562</v>
      </c>
    </row>
    <row r="146" spans="1:1">
      <c r="A146" s="89" t="s">
        <v>325</v>
      </c>
    </row>
    <row r="147" spans="1:1">
      <c r="A147" s="89"/>
    </row>
    <row r="148" spans="1:1">
      <c r="A148" s="89" t="s">
        <v>322</v>
      </c>
    </row>
    <row r="149" spans="1:1">
      <c r="A149" s="89"/>
    </row>
    <row r="150" spans="1:1">
      <c r="A150" s="89" t="s">
        <v>347</v>
      </c>
    </row>
    <row r="151" spans="1:1">
      <c r="A151" s="89" t="s">
        <v>348</v>
      </c>
    </row>
    <row r="152" spans="1:1">
      <c r="A152" s="89" t="s">
        <v>310</v>
      </c>
    </row>
    <row r="153" spans="1:1">
      <c r="A153" s="89" t="s">
        <v>331</v>
      </c>
    </row>
    <row r="154" spans="1:1">
      <c r="A154" s="89" t="s">
        <v>332</v>
      </c>
    </row>
    <row r="155" spans="1:1">
      <c r="A155" s="89" t="s">
        <v>313</v>
      </c>
    </row>
    <row r="156" spans="1:1">
      <c r="A156" s="89" t="s">
        <v>333</v>
      </c>
    </row>
    <row r="157" spans="1:1">
      <c r="A157" s="89" t="s">
        <v>315</v>
      </c>
    </row>
    <row r="158" spans="1:1">
      <c r="A158" s="89" t="s">
        <v>334</v>
      </c>
    </row>
    <row r="159" spans="1:1">
      <c r="A159" s="89" t="s">
        <v>315</v>
      </c>
    </row>
    <row r="160" spans="1:1">
      <c r="A160" s="89" t="s">
        <v>335</v>
      </c>
    </row>
    <row r="161" spans="1:1">
      <c r="A161" s="89" t="s">
        <v>315</v>
      </c>
    </row>
    <row r="162" spans="1:1">
      <c r="A162" s="89" t="s">
        <v>336</v>
      </c>
    </row>
    <row r="163" spans="1:1">
      <c r="A163" s="89" t="s">
        <v>319</v>
      </c>
    </row>
    <row r="164" spans="1:1">
      <c r="A164" s="89" t="s">
        <v>337</v>
      </c>
    </row>
    <row r="165" spans="1:1">
      <c r="A165" s="89" t="s">
        <v>590</v>
      </c>
    </row>
    <row r="166" spans="1:1">
      <c r="A166" s="89" t="s">
        <v>341</v>
      </c>
    </row>
    <row r="167" spans="1:1">
      <c r="A167" s="89" t="s">
        <v>562</v>
      </c>
    </row>
    <row r="168" spans="1:1">
      <c r="A168" s="89" t="s">
        <v>325</v>
      </c>
    </row>
    <row r="169" spans="1:1">
      <c r="A169" s="89"/>
    </row>
    <row r="170" spans="1:1">
      <c r="A170" s="89" t="s">
        <v>322</v>
      </c>
    </row>
    <row r="171" spans="1:1">
      <c r="A171" s="89"/>
    </row>
    <row r="172" spans="1:1">
      <c r="A172" s="89" t="s">
        <v>349</v>
      </c>
    </row>
    <row r="173" spans="1:1">
      <c r="A173" s="89" t="s">
        <v>350</v>
      </c>
    </row>
    <row r="174" spans="1:1">
      <c r="A174" s="89" t="s">
        <v>310</v>
      </c>
    </row>
    <row r="175" spans="1:1">
      <c r="A175" s="89" t="s">
        <v>331</v>
      </c>
    </row>
    <row r="176" spans="1:1">
      <c r="A176" s="89" t="s">
        <v>332</v>
      </c>
    </row>
    <row r="177" spans="1:1">
      <c r="A177" s="89" t="s">
        <v>313</v>
      </c>
    </row>
    <row r="178" spans="1:1">
      <c r="A178" s="89" t="s">
        <v>333</v>
      </c>
    </row>
    <row r="179" spans="1:1">
      <c r="A179" s="89" t="s">
        <v>315</v>
      </c>
    </row>
    <row r="180" spans="1:1">
      <c r="A180" s="89" t="s">
        <v>334</v>
      </c>
    </row>
    <row r="181" spans="1:1">
      <c r="A181" s="89" t="s">
        <v>315</v>
      </c>
    </row>
    <row r="182" spans="1:1">
      <c r="A182" s="89" t="s">
        <v>335</v>
      </c>
    </row>
    <row r="183" spans="1:1">
      <c r="A183" s="89" t="s">
        <v>315</v>
      </c>
    </row>
    <row r="184" spans="1:1">
      <c r="A184" s="89" t="s">
        <v>336</v>
      </c>
    </row>
    <row r="185" spans="1:1">
      <c r="A185" s="89" t="s">
        <v>319</v>
      </c>
    </row>
    <row r="186" spans="1:1">
      <c r="A186" s="89" t="s">
        <v>337</v>
      </c>
    </row>
    <row r="187" spans="1:1">
      <c r="A187" s="89" t="s">
        <v>590</v>
      </c>
    </row>
    <row r="188" spans="1:1">
      <c r="A188" s="89" t="s">
        <v>341</v>
      </c>
    </row>
    <row r="189" spans="1:1">
      <c r="A189" s="89" t="s">
        <v>562</v>
      </c>
    </row>
    <row r="190" spans="1:1">
      <c r="A190" s="89" t="s">
        <v>325</v>
      </c>
    </row>
    <row r="191" spans="1:1">
      <c r="A191" s="89"/>
    </row>
    <row r="192" spans="1:1">
      <c r="A192" s="89" t="s">
        <v>322</v>
      </c>
    </row>
    <row r="193" spans="1:1">
      <c r="A193" s="89"/>
    </row>
    <row r="194" spans="1:1">
      <c r="A194" s="89" t="s">
        <v>351</v>
      </c>
    </row>
    <row r="195" spans="1:1">
      <c r="A195" s="89" t="s">
        <v>352</v>
      </c>
    </row>
    <row r="196" spans="1:1">
      <c r="A196" s="89" t="s">
        <v>310</v>
      </c>
    </row>
    <row r="197" spans="1:1">
      <c r="A197" s="89" t="s">
        <v>331</v>
      </c>
    </row>
    <row r="198" spans="1:1">
      <c r="A198" s="89" t="s">
        <v>332</v>
      </c>
    </row>
    <row r="199" spans="1:1">
      <c r="A199" s="89" t="s">
        <v>313</v>
      </c>
    </row>
    <row r="200" spans="1:1">
      <c r="A200" s="89" t="s">
        <v>333</v>
      </c>
    </row>
    <row r="201" spans="1:1">
      <c r="A201" s="89" t="s">
        <v>315</v>
      </c>
    </row>
    <row r="202" spans="1:1">
      <c r="A202" s="89" t="s">
        <v>334</v>
      </c>
    </row>
    <row r="203" spans="1:1">
      <c r="A203" s="89" t="s">
        <v>315</v>
      </c>
    </row>
    <row r="204" spans="1:1">
      <c r="A204" s="89" t="s">
        <v>335</v>
      </c>
    </row>
    <row r="205" spans="1:1">
      <c r="A205" s="89" t="s">
        <v>315</v>
      </c>
    </row>
    <row r="206" spans="1:1">
      <c r="A206" s="89" t="s">
        <v>336</v>
      </c>
    </row>
    <row r="207" spans="1:1">
      <c r="A207" s="89" t="s">
        <v>319</v>
      </c>
    </row>
    <row r="208" spans="1:1">
      <c r="A208" s="89" t="s">
        <v>337</v>
      </c>
    </row>
    <row r="209" spans="1:1">
      <c r="A209" s="89" t="s">
        <v>590</v>
      </c>
    </row>
    <row r="210" spans="1:1">
      <c r="A210" s="89" t="s">
        <v>341</v>
      </c>
    </row>
    <row r="211" spans="1:1">
      <c r="A211" s="89" t="s">
        <v>562</v>
      </c>
    </row>
    <row r="212" spans="1:1">
      <c r="A212" s="89" t="s">
        <v>325</v>
      </c>
    </row>
    <row r="213" spans="1:1">
      <c r="A213" s="89"/>
    </row>
    <row r="214" spans="1:1">
      <c r="A214" s="89" t="s">
        <v>322</v>
      </c>
    </row>
    <row r="215" spans="1:1">
      <c r="A215" s="89"/>
    </row>
    <row r="216" spans="1:1">
      <c r="A216" s="89" t="s">
        <v>353</v>
      </c>
    </row>
    <row r="217" spans="1:1">
      <c r="A217" s="89" t="s">
        <v>354</v>
      </c>
    </row>
    <row r="218" spans="1:1">
      <c r="A218" s="89" t="s">
        <v>310</v>
      </c>
    </row>
    <row r="219" spans="1:1">
      <c r="A219" s="89" t="s">
        <v>331</v>
      </c>
    </row>
    <row r="220" spans="1:1">
      <c r="A220" s="89" t="s">
        <v>332</v>
      </c>
    </row>
    <row r="221" spans="1:1">
      <c r="A221" s="89" t="s">
        <v>313</v>
      </c>
    </row>
    <row r="222" spans="1:1">
      <c r="A222" s="89" t="s">
        <v>333</v>
      </c>
    </row>
    <row r="223" spans="1:1">
      <c r="A223" s="89" t="s">
        <v>315</v>
      </c>
    </row>
    <row r="224" spans="1:1">
      <c r="A224" s="89" t="s">
        <v>334</v>
      </c>
    </row>
    <row r="225" spans="1:1">
      <c r="A225" s="89" t="s">
        <v>315</v>
      </c>
    </row>
    <row r="226" spans="1:1">
      <c r="A226" s="89" t="s">
        <v>335</v>
      </c>
    </row>
    <row r="227" spans="1:1">
      <c r="A227" s="89" t="s">
        <v>315</v>
      </c>
    </row>
    <row r="228" spans="1:1">
      <c r="A228" s="89" t="s">
        <v>336</v>
      </c>
    </row>
    <row r="229" spans="1:1">
      <c r="A229" s="89" t="s">
        <v>319</v>
      </c>
    </row>
    <row r="230" spans="1:1">
      <c r="A230" s="89" t="s">
        <v>337</v>
      </c>
    </row>
    <row r="231" spans="1:1">
      <c r="A231" s="89" t="s">
        <v>590</v>
      </c>
    </row>
    <row r="232" spans="1:1">
      <c r="A232" s="89" t="s">
        <v>341</v>
      </c>
    </row>
    <row r="233" spans="1:1">
      <c r="A233" s="89" t="s">
        <v>562</v>
      </c>
    </row>
    <row r="234" spans="1:1">
      <c r="A234" s="89" t="s">
        <v>325</v>
      </c>
    </row>
    <row r="235" spans="1:1">
      <c r="A235" s="89"/>
    </row>
    <row r="236" spans="1:1">
      <c r="A236" s="89" t="s">
        <v>322</v>
      </c>
    </row>
    <row r="237" spans="1:1">
      <c r="A237" s="89"/>
    </row>
    <row r="238" spans="1:1">
      <c r="A238" s="89" t="s">
        <v>355</v>
      </c>
    </row>
    <row r="239" spans="1:1">
      <c r="A239" s="89" t="s">
        <v>356</v>
      </c>
    </row>
    <row r="240" spans="1:1">
      <c r="A240" s="89" t="s">
        <v>310</v>
      </c>
    </row>
    <row r="241" spans="1:1">
      <c r="A241" s="89" t="s">
        <v>331</v>
      </c>
    </row>
    <row r="242" spans="1:1">
      <c r="A242" s="89" t="s">
        <v>332</v>
      </c>
    </row>
    <row r="243" spans="1:1">
      <c r="A243" s="89" t="s">
        <v>313</v>
      </c>
    </row>
    <row r="244" spans="1:1">
      <c r="A244" s="89" t="s">
        <v>333</v>
      </c>
    </row>
    <row r="245" spans="1:1">
      <c r="A245" s="89" t="s">
        <v>315</v>
      </c>
    </row>
    <row r="246" spans="1:1">
      <c r="A246" s="89" t="s">
        <v>334</v>
      </c>
    </row>
    <row r="247" spans="1:1">
      <c r="A247" s="89" t="s">
        <v>315</v>
      </c>
    </row>
    <row r="248" spans="1:1">
      <c r="A248" s="89" t="s">
        <v>335</v>
      </c>
    </row>
    <row r="249" spans="1:1">
      <c r="A249" s="89" t="s">
        <v>315</v>
      </c>
    </row>
    <row r="250" spans="1:1">
      <c r="A250" s="89" t="s">
        <v>336</v>
      </c>
    </row>
    <row r="251" spans="1:1">
      <c r="A251" s="89" t="s">
        <v>319</v>
      </c>
    </row>
    <row r="252" spans="1:1">
      <c r="A252" s="89" t="s">
        <v>337</v>
      </c>
    </row>
    <row r="253" spans="1:1">
      <c r="A253" s="89" t="s">
        <v>590</v>
      </c>
    </row>
    <row r="254" spans="1:1">
      <c r="A254" s="89" t="s">
        <v>341</v>
      </c>
    </row>
    <row r="255" spans="1:1">
      <c r="A255" s="89" t="s">
        <v>562</v>
      </c>
    </row>
    <row r="256" spans="1:1">
      <c r="A256" s="89" t="s">
        <v>325</v>
      </c>
    </row>
    <row r="257" spans="1:1">
      <c r="A257" s="89"/>
    </row>
    <row r="258" spans="1:1">
      <c r="A258" s="89" t="s">
        <v>322</v>
      </c>
    </row>
    <row r="259" spans="1:1">
      <c r="A259" s="89"/>
    </row>
    <row r="260" spans="1:1">
      <c r="A260" s="89" t="s">
        <v>357</v>
      </c>
    </row>
    <row r="261" spans="1:1">
      <c r="A261" s="89" t="s">
        <v>358</v>
      </c>
    </row>
    <row r="262" spans="1:1">
      <c r="A262" s="89" t="s">
        <v>310</v>
      </c>
    </row>
    <row r="263" spans="1:1">
      <c r="A263" s="89" t="s">
        <v>331</v>
      </c>
    </row>
    <row r="264" spans="1:1">
      <c r="A264" s="89" t="s">
        <v>332</v>
      </c>
    </row>
    <row r="265" spans="1:1">
      <c r="A265" s="89" t="s">
        <v>313</v>
      </c>
    </row>
    <row r="266" spans="1:1">
      <c r="A266" s="89" t="s">
        <v>333</v>
      </c>
    </row>
    <row r="267" spans="1:1">
      <c r="A267" s="89" t="s">
        <v>315</v>
      </c>
    </row>
    <row r="268" spans="1:1">
      <c r="A268" s="89" t="s">
        <v>334</v>
      </c>
    </row>
    <row r="269" spans="1:1">
      <c r="A269" s="89" t="s">
        <v>315</v>
      </c>
    </row>
    <row r="270" spans="1:1">
      <c r="A270" s="89" t="s">
        <v>335</v>
      </c>
    </row>
    <row r="271" spans="1:1">
      <c r="A271" s="89" t="s">
        <v>315</v>
      </c>
    </row>
    <row r="272" spans="1:1">
      <c r="A272" s="89" t="s">
        <v>336</v>
      </c>
    </row>
    <row r="273" spans="1:1">
      <c r="A273" s="89" t="s">
        <v>319</v>
      </c>
    </row>
    <row r="274" spans="1:1">
      <c r="A274" s="89" t="s">
        <v>337</v>
      </c>
    </row>
    <row r="275" spans="1:1">
      <c r="A275" s="89" t="s">
        <v>590</v>
      </c>
    </row>
    <row r="276" spans="1:1">
      <c r="A276" s="89" t="s">
        <v>341</v>
      </c>
    </row>
    <row r="277" spans="1:1">
      <c r="A277" s="89" t="s">
        <v>562</v>
      </c>
    </row>
    <row r="278" spans="1:1">
      <c r="A278" s="89" t="s">
        <v>325</v>
      </c>
    </row>
    <row r="279" spans="1:1">
      <c r="A279" s="89"/>
    </row>
    <row r="280" spans="1:1">
      <c r="A280" s="89" t="s">
        <v>322</v>
      </c>
    </row>
    <row r="281" spans="1:1">
      <c r="A281" s="89"/>
    </row>
    <row r="282" spans="1:1">
      <c r="A282" s="89" t="s">
        <v>359</v>
      </c>
    </row>
    <row r="283" spans="1:1">
      <c r="A283" s="89" t="s">
        <v>360</v>
      </c>
    </row>
    <row r="284" spans="1:1">
      <c r="A284" s="89" t="s">
        <v>310</v>
      </c>
    </row>
    <row r="285" spans="1:1">
      <c r="A285" s="89" t="s">
        <v>331</v>
      </c>
    </row>
    <row r="286" spans="1:1">
      <c r="A286" s="89" t="s">
        <v>332</v>
      </c>
    </row>
    <row r="287" spans="1:1">
      <c r="A287" s="89" t="s">
        <v>313</v>
      </c>
    </row>
    <row r="288" spans="1:1">
      <c r="A288" s="89" t="s">
        <v>333</v>
      </c>
    </row>
    <row r="289" spans="1:1">
      <c r="A289" s="89" t="s">
        <v>315</v>
      </c>
    </row>
    <row r="290" spans="1:1">
      <c r="A290" s="89" t="s">
        <v>334</v>
      </c>
    </row>
    <row r="291" spans="1:1">
      <c r="A291" s="89" t="s">
        <v>315</v>
      </c>
    </row>
    <row r="292" spans="1:1">
      <c r="A292" s="89" t="s">
        <v>335</v>
      </c>
    </row>
    <row r="293" spans="1:1">
      <c r="A293" s="89" t="s">
        <v>315</v>
      </c>
    </row>
    <row r="294" spans="1:1">
      <c r="A294" s="89" t="s">
        <v>336</v>
      </c>
    </row>
    <row r="295" spans="1:1">
      <c r="A295" s="89" t="s">
        <v>319</v>
      </c>
    </row>
    <row r="296" spans="1:1">
      <c r="A296" s="89" t="s">
        <v>337</v>
      </c>
    </row>
    <row r="297" spans="1:1">
      <c r="A297" s="89" t="s">
        <v>590</v>
      </c>
    </row>
    <row r="298" spans="1:1">
      <c r="A298" s="89" t="s">
        <v>562</v>
      </c>
    </row>
    <row r="299" spans="1:1">
      <c r="A299" s="89" t="s">
        <v>325</v>
      </c>
    </row>
    <row r="300" spans="1:1">
      <c r="A300" s="89"/>
    </row>
    <row r="301" spans="1:1">
      <c r="A301" s="89" t="s">
        <v>322</v>
      </c>
    </row>
    <row r="302" spans="1:1">
      <c r="A302" s="89"/>
    </row>
    <row r="303" spans="1:1">
      <c r="A303" s="89" t="s">
        <v>361</v>
      </c>
    </row>
    <row r="304" spans="1:1">
      <c r="A304" s="89" t="s">
        <v>362</v>
      </c>
    </row>
    <row r="305" spans="1:1">
      <c r="A305" s="89" t="s">
        <v>310</v>
      </c>
    </row>
    <row r="306" spans="1:1">
      <c r="A306" s="89" t="s">
        <v>331</v>
      </c>
    </row>
    <row r="307" spans="1:1">
      <c r="A307" s="89" t="s">
        <v>332</v>
      </c>
    </row>
    <row r="308" spans="1:1">
      <c r="A308" s="89" t="s">
        <v>313</v>
      </c>
    </row>
    <row r="309" spans="1:1">
      <c r="A309" s="89" t="s">
        <v>333</v>
      </c>
    </row>
    <row r="310" spans="1:1">
      <c r="A310" s="89" t="s">
        <v>315</v>
      </c>
    </row>
    <row r="311" spans="1:1">
      <c r="A311" s="89" t="s">
        <v>334</v>
      </c>
    </row>
    <row r="312" spans="1:1">
      <c r="A312" s="89" t="s">
        <v>315</v>
      </c>
    </row>
    <row r="313" spans="1:1">
      <c r="A313" s="89" t="s">
        <v>335</v>
      </c>
    </row>
    <row r="314" spans="1:1">
      <c r="A314" s="89" t="s">
        <v>315</v>
      </c>
    </row>
    <row r="315" spans="1:1">
      <c r="A315" s="89" t="s">
        <v>336</v>
      </c>
    </row>
    <row r="316" spans="1:1">
      <c r="A316" s="89" t="s">
        <v>319</v>
      </c>
    </row>
    <row r="317" spans="1:1">
      <c r="A317" s="89" t="s">
        <v>337</v>
      </c>
    </row>
    <row r="318" spans="1:1">
      <c r="A318" s="89" t="s">
        <v>590</v>
      </c>
    </row>
    <row r="319" spans="1:1">
      <c r="A319" s="89" t="s">
        <v>341</v>
      </c>
    </row>
    <row r="320" spans="1:1">
      <c r="A320" s="89" t="s">
        <v>562</v>
      </c>
    </row>
    <row r="321" spans="1:1">
      <c r="A321" s="89" t="s">
        <v>325</v>
      </c>
    </row>
    <row r="322" spans="1:1">
      <c r="A322" s="89"/>
    </row>
    <row r="323" spans="1:1">
      <c r="A323" s="89" t="s">
        <v>322</v>
      </c>
    </row>
    <row r="324" spans="1:1">
      <c r="A324" s="89"/>
    </row>
    <row r="325" spans="1:1">
      <c r="A325" s="89" t="s">
        <v>363</v>
      </c>
    </row>
    <row r="326" spans="1:1">
      <c r="A326" s="89" t="s">
        <v>364</v>
      </c>
    </row>
    <row r="327" spans="1:1">
      <c r="A327" s="89" t="s">
        <v>310</v>
      </c>
    </row>
    <row r="328" spans="1:1">
      <c r="A328" s="89" t="s">
        <v>331</v>
      </c>
    </row>
    <row r="329" spans="1:1">
      <c r="A329" s="89" t="s">
        <v>332</v>
      </c>
    </row>
    <row r="330" spans="1:1">
      <c r="A330" s="89" t="s">
        <v>313</v>
      </c>
    </row>
    <row r="331" spans="1:1">
      <c r="A331" s="89" t="s">
        <v>333</v>
      </c>
    </row>
    <row r="332" spans="1:1">
      <c r="A332" s="89" t="s">
        <v>315</v>
      </c>
    </row>
    <row r="333" spans="1:1">
      <c r="A333" s="89" t="s">
        <v>334</v>
      </c>
    </row>
    <row r="334" spans="1:1">
      <c r="A334" s="89" t="s">
        <v>315</v>
      </c>
    </row>
    <row r="335" spans="1:1">
      <c r="A335" s="89" t="s">
        <v>335</v>
      </c>
    </row>
    <row r="336" spans="1:1">
      <c r="A336" s="89" t="s">
        <v>315</v>
      </c>
    </row>
    <row r="337" spans="1:1">
      <c r="A337" s="89" t="s">
        <v>336</v>
      </c>
    </row>
    <row r="338" spans="1:1">
      <c r="A338" s="89" t="s">
        <v>319</v>
      </c>
    </row>
    <row r="339" spans="1:1">
      <c r="A339" s="89" t="s">
        <v>337</v>
      </c>
    </row>
    <row r="340" spans="1:1">
      <c r="A340" s="89" t="s">
        <v>590</v>
      </c>
    </row>
    <row r="341" spans="1:1">
      <c r="A341" s="89" t="s">
        <v>341</v>
      </c>
    </row>
    <row r="342" spans="1:1">
      <c r="A342" s="89" t="s">
        <v>562</v>
      </c>
    </row>
    <row r="343" spans="1:1">
      <c r="A343" s="89" t="s">
        <v>325</v>
      </c>
    </row>
    <row r="344" spans="1:1">
      <c r="A344" s="89"/>
    </row>
    <row r="345" spans="1:1">
      <c r="A345" s="89" t="s">
        <v>322</v>
      </c>
    </row>
    <row r="346" spans="1:1">
      <c r="A346" s="89"/>
    </row>
    <row r="347" spans="1:1">
      <c r="A347" s="89" t="s">
        <v>365</v>
      </c>
    </row>
    <row r="348" spans="1:1">
      <c r="A348" s="89" t="s">
        <v>366</v>
      </c>
    </row>
    <row r="349" spans="1:1">
      <c r="A349" s="89" t="s">
        <v>310</v>
      </c>
    </row>
    <row r="350" spans="1:1">
      <c r="A350" s="89" t="s">
        <v>331</v>
      </c>
    </row>
    <row r="351" spans="1:1">
      <c r="A351" s="89" t="s">
        <v>332</v>
      </c>
    </row>
    <row r="352" spans="1:1">
      <c r="A352" s="89" t="s">
        <v>313</v>
      </c>
    </row>
    <row r="353" spans="1:1">
      <c r="A353" s="89" t="s">
        <v>333</v>
      </c>
    </row>
    <row r="354" spans="1:1">
      <c r="A354" s="89" t="s">
        <v>315</v>
      </c>
    </row>
    <row r="355" spans="1:1">
      <c r="A355" s="89" t="s">
        <v>334</v>
      </c>
    </row>
    <row r="356" spans="1:1">
      <c r="A356" s="89" t="s">
        <v>315</v>
      </c>
    </row>
    <row r="357" spans="1:1">
      <c r="A357" s="89" t="s">
        <v>335</v>
      </c>
    </row>
    <row r="358" spans="1:1">
      <c r="A358" s="89" t="s">
        <v>315</v>
      </c>
    </row>
    <row r="359" spans="1:1">
      <c r="A359" s="89" t="s">
        <v>336</v>
      </c>
    </row>
    <row r="360" spans="1:1">
      <c r="A360" s="89" t="s">
        <v>319</v>
      </c>
    </row>
    <row r="361" spans="1:1">
      <c r="A361" s="89" t="s">
        <v>337</v>
      </c>
    </row>
    <row r="362" spans="1:1">
      <c r="A362" s="89" t="s">
        <v>590</v>
      </c>
    </row>
    <row r="363" spans="1:1">
      <c r="A363" s="89" t="s">
        <v>341</v>
      </c>
    </row>
    <row r="364" spans="1:1">
      <c r="A364" s="89" t="s">
        <v>562</v>
      </c>
    </row>
    <row r="365" spans="1:1">
      <c r="A365" s="89" t="s">
        <v>325</v>
      </c>
    </row>
    <row r="366" spans="1:1">
      <c r="A366" s="89"/>
    </row>
    <row r="367" spans="1:1">
      <c r="A367" s="89" t="s">
        <v>322</v>
      </c>
    </row>
    <row r="368" spans="1:1">
      <c r="A368" s="89"/>
    </row>
    <row r="369" spans="1:1">
      <c r="A369" s="89" t="s">
        <v>367</v>
      </c>
    </row>
    <row r="370" spans="1:1">
      <c r="A370" s="89" t="s">
        <v>368</v>
      </c>
    </row>
    <row r="371" spans="1:1">
      <c r="A371" s="89" t="s">
        <v>310</v>
      </c>
    </row>
    <row r="372" spans="1:1">
      <c r="A372" s="89" t="s">
        <v>331</v>
      </c>
    </row>
    <row r="373" spans="1:1">
      <c r="A373" s="89" t="s">
        <v>332</v>
      </c>
    </row>
    <row r="374" spans="1:1">
      <c r="A374" s="89" t="s">
        <v>313</v>
      </c>
    </row>
    <row r="375" spans="1:1">
      <c r="A375" s="89" t="s">
        <v>333</v>
      </c>
    </row>
    <row r="376" spans="1:1">
      <c r="A376" s="89" t="s">
        <v>315</v>
      </c>
    </row>
    <row r="377" spans="1:1">
      <c r="A377" s="89" t="s">
        <v>334</v>
      </c>
    </row>
    <row r="378" spans="1:1">
      <c r="A378" s="89" t="s">
        <v>315</v>
      </c>
    </row>
    <row r="379" spans="1:1">
      <c r="A379" s="89" t="s">
        <v>335</v>
      </c>
    </row>
    <row r="380" spans="1:1">
      <c r="A380" s="89" t="s">
        <v>315</v>
      </c>
    </row>
    <row r="381" spans="1:1">
      <c r="A381" s="89" t="s">
        <v>336</v>
      </c>
    </row>
    <row r="382" spans="1:1">
      <c r="A382" s="89" t="s">
        <v>319</v>
      </c>
    </row>
    <row r="383" spans="1:1">
      <c r="A383" s="89" t="s">
        <v>337</v>
      </c>
    </row>
    <row r="384" spans="1:1">
      <c r="A384" s="89" t="s">
        <v>590</v>
      </c>
    </row>
    <row r="385" spans="1:1">
      <c r="A385" s="89" t="s">
        <v>341</v>
      </c>
    </row>
    <row r="386" spans="1:1">
      <c r="A386" s="89" t="s">
        <v>562</v>
      </c>
    </row>
    <row r="387" spans="1:1">
      <c r="A387" s="89" t="s">
        <v>325</v>
      </c>
    </row>
    <row r="388" spans="1:1">
      <c r="A388" s="89"/>
    </row>
    <row r="389" spans="1:1">
      <c r="A389" s="89" t="s">
        <v>322</v>
      </c>
    </row>
    <row r="390" spans="1:1">
      <c r="A390" s="89"/>
    </row>
    <row r="391" spans="1:1">
      <c r="A391" s="89" t="s">
        <v>369</v>
      </c>
    </row>
    <row r="392" spans="1:1">
      <c r="A392" s="89" t="s">
        <v>370</v>
      </c>
    </row>
    <row r="393" spans="1:1">
      <c r="A393" s="89" t="s">
        <v>310</v>
      </c>
    </row>
    <row r="394" spans="1:1">
      <c r="A394" s="89" t="s">
        <v>331</v>
      </c>
    </row>
    <row r="395" spans="1:1">
      <c r="A395" s="89" t="s">
        <v>332</v>
      </c>
    </row>
    <row r="396" spans="1:1">
      <c r="A396" s="89" t="s">
        <v>313</v>
      </c>
    </row>
    <row r="397" spans="1:1">
      <c r="A397" s="89" t="s">
        <v>333</v>
      </c>
    </row>
    <row r="398" spans="1:1">
      <c r="A398" s="89" t="s">
        <v>315</v>
      </c>
    </row>
    <row r="399" spans="1:1">
      <c r="A399" s="89" t="s">
        <v>334</v>
      </c>
    </row>
    <row r="400" spans="1:1">
      <c r="A400" s="89" t="s">
        <v>315</v>
      </c>
    </row>
    <row r="401" spans="1:1">
      <c r="A401" s="89" t="s">
        <v>335</v>
      </c>
    </row>
    <row r="402" spans="1:1">
      <c r="A402" s="89" t="s">
        <v>315</v>
      </c>
    </row>
    <row r="403" spans="1:1">
      <c r="A403" s="89" t="s">
        <v>336</v>
      </c>
    </row>
    <row r="404" spans="1:1">
      <c r="A404" s="89" t="s">
        <v>319</v>
      </c>
    </row>
    <row r="405" spans="1:1">
      <c r="A405" s="89" t="s">
        <v>337</v>
      </c>
    </row>
    <row r="406" spans="1:1">
      <c r="A406" s="89" t="s">
        <v>590</v>
      </c>
    </row>
    <row r="407" spans="1:1">
      <c r="A407" s="89" t="s">
        <v>341</v>
      </c>
    </row>
    <row r="408" spans="1:1">
      <c r="A408" s="89" t="s">
        <v>562</v>
      </c>
    </row>
    <row r="409" spans="1:1">
      <c r="A409" s="89" t="s">
        <v>325</v>
      </c>
    </row>
    <row r="410" spans="1:1">
      <c r="A410" s="89"/>
    </row>
    <row r="411" spans="1:1">
      <c r="A411" s="89" t="s">
        <v>322</v>
      </c>
    </row>
    <row r="412" spans="1:1">
      <c r="A412" s="89"/>
    </row>
    <row r="413" spans="1:1">
      <c r="A413" s="89" t="s">
        <v>371</v>
      </c>
    </row>
    <row r="414" spans="1:1">
      <c r="A414" s="89" t="s">
        <v>372</v>
      </c>
    </row>
    <row r="415" spans="1:1">
      <c r="A415" s="89" t="s">
        <v>310</v>
      </c>
    </row>
    <row r="416" spans="1:1">
      <c r="A416" s="89" t="s">
        <v>331</v>
      </c>
    </row>
    <row r="417" spans="1:1">
      <c r="A417" s="89" t="s">
        <v>332</v>
      </c>
    </row>
    <row r="418" spans="1:1">
      <c r="A418" s="89" t="s">
        <v>313</v>
      </c>
    </row>
    <row r="419" spans="1:1">
      <c r="A419" s="89" t="s">
        <v>333</v>
      </c>
    </row>
    <row r="420" spans="1:1">
      <c r="A420" s="89" t="s">
        <v>315</v>
      </c>
    </row>
    <row r="421" spans="1:1">
      <c r="A421" s="89" t="s">
        <v>334</v>
      </c>
    </row>
    <row r="422" spans="1:1">
      <c r="A422" s="89" t="s">
        <v>315</v>
      </c>
    </row>
    <row r="423" spans="1:1">
      <c r="A423" s="89" t="s">
        <v>335</v>
      </c>
    </row>
    <row r="424" spans="1:1">
      <c r="A424" s="89" t="s">
        <v>315</v>
      </c>
    </row>
    <row r="425" spans="1:1">
      <c r="A425" s="89" t="s">
        <v>336</v>
      </c>
    </row>
    <row r="426" spans="1:1">
      <c r="A426" s="89" t="s">
        <v>319</v>
      </c>
    </row>
    <row r="427" spans="1:1">
      <c r="A427" s="89" t="s">
        <v>337</v>
      </c>
    </row>
    <row r="428" spans="1:1">
      <c r="A428" s="89" t="s">
        <v>590</v>
      </c>
    </row>
    <row r="429" spans="1:1">
      <c r="A429" s="89" t="s">
        <v>341</v>
      </c>
    </row>
    <row r="430" spans="1:1">
      <c r="A430" s="89" t="s">
        <v>562</v>
      </c>
    </row>
    <row r="431" spans="1:1">
      <c r="A431" s="89" t="s">
        <v>325</v>
      </c>
    </row>
    <row r="432" spans="1:1">
      <c r="A432" s="89"/>
    </row>
    <row r="433" spans="1:1">
      <c r="A433" s="89" t="s">
        <v>322</v>
      </c>
    </row>
    <row r="434" spans="1:1">
      <c r="A434" s="89"/>
    </row>
    <row r="435" spans="1:1">
      <c r="A435" s="89" t="s">
        <v>373</v>
      </c>
    </row>
    <row r="436" spans="1:1">
      <c r="A436" s="89" t="s">
        <v>374</v>
      </c>
    </row>
    <row r="437" spans="1:1">
      <c r="A437" s="89" t="s">
        <v>310</v>
      </c>
    </row>
    <row r="438" spans="1:1">
      <c r="A438" s="89" t="s">
        <v>331</v>
      </c>
    </row>
    <row r="439" spans="1:1">
      <c r="A439" s="89" t="s">
        <v>332</v>
      </c>
    </row>
    <row r="440" spans="1:1">
      <c r="A440" s="89" t="s">
        <v>313</v>
      </c>
    </row>
    <row r="441" spans="1:1">
      <c r="A441" s="89" t="s">
        <v>333</v>
      </c>
    </row>
    <row r="442" spans="1:1">
      <c r="A442" s="89" t="s">
        <v>315</v>
      </c>
    </row>
    <row r="443" spans="1:1">
      <c r="A443" s="89" t="s">
        <v>334</v>
      </c>
    </row>
    <row r="444" spans="1:1">
      <c r="A444" s="89" t="s">
        <v>315</v>
      </c>
    </row>
    <row r="445" spans="1:1">
      <c r="A445" s="89" t="s">
        <v>335</v>
      </c>
    </row>
    <row r="446" spans="1:1">
      <c r="A446" s="89" t="s">
        <v>315</v>
      </c>
    </row>
    <row r="447" spans="1:1">
      <c r="A447" s="89" t="s">
        <v>336</v>
      </c>
    </row>
    <row r="448" spans="1:1">
      <c r="A448" s="89" t="s">
        <v>319</v>
      </c>
    </row>
    <row r="449" spans="1:1">
      <c r="A449" s="89" t="s">
        <v>337</v>
      </c>
    </row>
    <row r="450" spans="1:1">
      <c r="A450" s="89" t="s">
        <v>590</v>
      </c>
    </row>
    <row r="451" spans="1:1">
      <c r="A451" s="89" t="s">
        <v>341</v>
      </c>
    </row>
    <row r="452" spans="1:1">
      <c r="A452" s="89" t="s">
        <v>562</v>
      </c>
    </row>
    <row r="453" spans="1:1">
      <c r="A453" s="89" t="s">
        <v>325</v>
      </c>
    </row>
    <row r="454" spans="1:1">
      <c r="A454" s="89"/>
    </row>
    <row r="455" spans="1:1">
      <c r="A455" s="89" t="s">
        <v>322</v>
      </c>
    </row>
    <row r="456" spans="1:1">
      <c r="A456" s="89"/>
    </row>
    <row r="457" spans="1:1">
      <c r="A457" s="89" t="s">
        <v>375</v>
      </c>
    </row>
    <row r="458" spans="1:1">
      <c r="A458" s="89" t="s">
        <v>376</v>
      </c>
    </row>
    <row r="459" spans="1:1">
      <c r="A459" s="89" t="s">
        <v>310</v>
      </c>
    </row>
    <row r="460" spans="1:1">
      <c r="A460" s="89" t="s">
        <v>331</v>
      </c>
    </row>
    <row r="461" spans="1:1">
      <c r="A461" s="89" t="s">
        <v>377</v>
      </c>
    </row>
    <row r="462" spans="1:1">
      <c r="A462" s="89" t="s">
        <v>313</v>
      </c>
    </row>
    <row r="463" spans="1:1">
      <c r="A463" s="89" t="s">
        <v>378</v>
      </c>
    </row>
    <row r="464" spans="1:1">
      <c r="A464" s="89" t="s">
        <v>315</v>
      </c>
    </row>
    <row r="465" spans="1:1">
      <c r="A465" s="89" t="s">
        <v>379</v>
      </c>
    </row>
    <row r="466" spans="1:1">
      <c r="A466" s="89" t="s">
        <v>315</v>
      </c>
    </row>
    <row r="467" spans="1:1">
      <c r="A467" s="89" t="s">
        <v>380</v>
      </c>
    </row>
    <row r="468" spans="1:1">
      <c r="A468" s="89" t="s">
        <v>315</v>
      </c>
    </row>
    <row r="469" spans="1:1">
      <c r="A469" s="89" t="s">
        <v>381</v>
      </c>
    </row>
    <row r="470" spans="1:1">
      <c r="A470" s="89" t="s">
        <v>319</v>
      </c>
    </row>
    <row r="471" spans="1:1">
      <c r="A471" s="89" t="s">
        <v>337</v>
      </c>
    </row>
    <row r="472" spans="1:1">
      <c r="A472" s="89" t="s">
        <v>590</v>
      </c>
    </row>
    <row r="473" spans="1:1">
      <c r="A473" s="89" t="s">
        <v>341</v>
      </c>
    </row>
    <row r="474" spans="1:1">
      <c r="A474" s="89" t="s">
        <v>562</v>
      </c>
    </row>
    <row r="475" spans="1:1">
      <c r="A475" s="89" t="s">
        <v>325</v>
      </c>
    </row>
    <row r="476" spans="1:1">
      <c r="A476" s="89"/>
    </row>
    <row r="477" spans="1:1">
      <c r="A477" s="89" t="s">
        <v>322</v>
      </c>
    </row>
    <row r="478" spans="1:1">
      <c r="A478" s="89"/>
    </row>
    <row r="479" spans="1:1">
      <c r="A479" s="89" t="s">
        <v>382</v>
      </c>
    </row>
    <row r="480" spans="1:1">
      <c r="A480" s="89" t="s">
        <v>383</v>
      </c>
    </row>
    <row r="481" spans="1:1">
      <c r="A481" s="89" t="s">
        <v>310</v>
      </c>
    </row>
    <row r="482" spans="1:1">
      <c r="A482" s="89" t="s">
        <v>331</v>
      </c>
    </row>
    <row r="483" spans="1:1">
      <c r="A483" s="89" t="s">
        <v>332</v>
      </c>
    </row>
    <row r="484" spans="1:1">
      <c r="A484" s="89" t="s">
        <v>313</v>
      </c>
    </row>
    <row r="485" spans="1:1">
      <c r="A485" s="89" t="s">
        <v>333</v>
      </c>
    </row>
    <row r="486" spans="1:1">
      <c r="A486" s="89" t="s">
        <v>315</v>
      </c>
    </row>
    <row r="487" spans="1:1">
      <c r="A487" s="89" t="s">
        <v>334</v>
      </c>
    </row>
    <row r="488" spans="1:1">
      <c r="A488" s="89" t="s">
        <v>315</v>
      </c>
    </row>
    <row r="489" spans="1:1">
      <c r="A489" s="89" t="s">
        <v>335</v>
      </c>
    </row>
    <row r="490" spans="1:1">
      <c r="A490" s="89" t="s">
        <v>315</v>
      </c>
    </row>
    <row r="491" spans="1:1">
      <c r="A491" s="89" t="s">
        <v>336</v>
      </c>
    </row>
    <row r="492" spans="1:1">
      <c r="A492" s="89" t="s">
        <v>319</v>
      </c>
    </row>
    <row r="493" spans="1:1">
      <c r="A493" s="89" t="s">
        <v>337</v>
      </c>
    </row>
    <row r="494" spans="1:1">
      <c r="A494" s="89" t="s">
        <v>590</v>
      </c>
    </row>
    <row r="495" spans="1:1">
      <c r="A495" s="89" t="s">
        <v>341</v>
      </c>
    </row>
    <row r="496" spans="1:1">
      <c r="A496" s="89" t="s">
        <v>562</v>
      </c>
    </row>
    <row r="497" spans="1:1">
      <c r="A497" s="89" t="s">
        <v>325</v>
      </c>
    </row>
    <row r="498" spans="1:1">
      <c r="A498" s="89"/>
    </row>
    <row r="499" spans="1:1">
      <c r="A499" s="89" t="s">
        <v>322</v>
      </c>
    </row>
    <row r="500" spans="1:1">
      <c r="A500" s="89"/>
    </row>
    <row r="501" spans="1:1">
      <c r="A501" s="89" t="s">
        <v>384</v>
      </c>
    </row>
    <row r="502" spans="1:1">
      <c r="A502" s="89" t="s">
        <v>385</v>
      </c>
    </row>
    <row r="503" spans="1:1">
      <c r="A503" s="89" t="s">
        <v>310</v>
      </c>
    </row>
    <row r="504" spans="1:1">
      <c r="A504" s="89" t="s">
        <v>331</v>
      </c>
    </row>
    <row r="505" spans="1:1">
      <c r="A505" s="89" t="s">
        <v>377</v>
      </c>
    </row>
    <row r="506" spans="1:1">
      <c r="A506" s="89" t="s">
        <v>313</v>
      </c>
    </row>
    <row r="507" spans="1:1">
      <c r="A507" s="89" t="s">
        <v>378</v>
      </c>
    </row>
    <row r="508" spans="1:1">
      <c r="A508" s="89" t="s">
        <v>315</v>
      </c>
    </row>
    <row r="509" spans="1:1">
      <c r="A509" s="89" t="s">
        <v>379</v>
      </c>
    </row>
    <row r="510" spans="1:1">
      <c r="A510" s="89" t="s">
        <v>315</v>
      </c>
    </row>
    <row r="511" spans="1:1">
      <c r="A511" s="89" t="s">
        <v>380</v>
      </c>
    </row>
    <row r="512" spans="1:1">
      <c r="A512" s="89" t="s">
        <v>315</v>
      </c>
    </row>
    <row r="513" spans="1:1">
      <c r="A513" s="89" t="s">
        <v>381</v>
      </c>
    </row>
    <row r="514" spans="1:1">
      <c r="A514" s="89" t="s">
        <v>319</v>
      </c>
    </row>
    <row r="515" spans="1:1">
      <c r="A515" s="89" t="s">
        <v>337</v>
      </c>
    </row>
    <row r="516" spans="1:1">
      <c r="A516" s="89" t="s">
        <v>590</v>
      </c>
    </row>
    <row r="517" spans="1:1">
      <c r="A517" s="89" t="s">
        <v>341</v>
      </c>
    </row>
    <row r="518" spans="1:1">
      <c r="A518" s="89" t="s">
        <v>562</v>
      </c>
    </row>
    <row r="519" spans="1:1">
      <c r="A519" s="89" t="s">
        <v>325</v>
      </c>
    </row>
    <row r="520" spans="1:1">
      <c r="A520" s="89"/>
    </row>
    <row r="521" spans="1:1">
      <c r="A521" s="89" t="s">
        <v>322</v>
      </c>
    </row>
    <row r="522" spans="1:1">
      <c r="A522" s="89"/>
    </row>
    <row r="523" spans="1:1">
      <c r="A523" s="89" t="s">
        <v>386</v>
      </c>
    </row>
    <row r="524" spans="1:1">
      <c r="A524" s="89" t="s">
        <v>387</v>
      </c>
    </row>
    <row r="525" spans="1:1">
      <c r="A525" s="89" t="s">
        <v>310</v>
      </c>
    </row>
    <row r="526" spans="1:1">
      <c r="A526" s="89" t="s">
        <v>331</v>
      </c>
    </row>
    <row r="527" spans="1:1">
      <c r="A527" s="89" t="s">
        <v>332</v>
      </c>
    </row>
    <row r="528" spans="1:1">
      <c r="A528" s="89" t="s">
        <v>313</v>
      </c>
    </row>
    <row r="529" spans="1:1">
      <c r="A529" s="89" t="s">
        <v>333</v>
      </c>
    </row>
    <row r="530" spans="1:1">
      <c r="A530" s="89" t="s">
        <v>315</v>
      </c>
    </row>
    <row r="531" spans="1:1">
      <c r="A531" s="89" t="s">
        <v>334</v>
      </c>
    </row>
    <row r="532" spans="1:1">
      <c r="A532" s="89" t="s">
        <v>315</v>
      </c>
    </row>
    <row r="533" spans="1:1">
      <c r="A533" s="89" t="s">
        <v>335</v>
      </c>
    </row>
    <row r="534" spans="1:1">
      <c r="A534" s="89" t="s">
        <v>315</v>
      </c>
    </row>
    <row r="535" spans="1:1">
      <c r="A535" s="89" t="s">
        <v>336</v>
      </c>
    </row>
    <row r="536" spans="1:1">
      <c r="A536" s="89" t="s">
        <v>319</v>
      </c>
    </row>
    <row r="537" spans="1:1">
      <c r="A537" s="89" t="s">
        <v>337</v>
      </c>
    </row>
    <row r="538" spans="1:1">
      <c r="A538" s="89" t="s">
        <v>562</v>
      </c>
    </row>
    <row r="539" spans="1:1">
      <c r="A539" s="89" t="s">
        <v>341</v>
      </c>
    </row>
    <row r="540" spans="1:1">
      <c r="A540" s="89" t="s">
        <v>590</v>
      </c>
    </row>
    <row r="541" spans="1:1">
      <c r="A541" s="89" t="s">
        <v>325</v>
      </c>
    </row>
    <row r="542" spans="1:1">
      <c r="A542" s="89"/>
    </row>
    <row r="543" spans="1:1">
      <c r="A543" s="89" t="s">
        <v>322</v>
      </c>
    </row>
    <row r="544" spans="1:1">
      <c r="A544" s="89"/>
    </row>
    <row r="545" spans="1:1">
      <c r="A545" s="89" t="s">
        <v>388</v>
      </c>
    </row>
    <row r="546" spans="1:1">
      <c r="A546" s="89" t="s">
        <v>389</v>
      </c>
    </row>
    <row r="547" spans="1:1">
      <c r="A547" s="89" t="s">
        <v>310</v>
      </c>
    </row>
    <row r="548" spans="1:1">
      <c r="A548" s="89" t="s">
        <v>311</v>
      </c>
    </row>
    <row r="549" spans="1:1">
      <c r="A549" s="89" t="s">
        <v>312</v>
      </c>
    </row>
    <row r="550" spans="1:1">
      <c r="A550" s="89" t="s">
        <v>313</v>
      </c>
    </row>
    <row r="551" spans="1:1">
      <c r="A551" s="89" t="s">
        <v>314</v>
      </c>
    </row>
    <row r="552" spans="1:1">
      <c r="A552" s="89" t="s">
        <v>315</v>
      </c>
    </row>
    <row r="553" spans="1:1">
      <c r="A553" s="89" t="s">
        <v>316</v>
      </c>
    </row>
    <row r="554" spans="1:1">
      <c r="A554" s="89" t="s">
        <v>315</v>
      </c>
    </row>
    <row r="555" spans="1:1">
      <c r="A555" s="89" t="s">
        <v>317</v>
      </c>
    </row>
    <row r="556" spans="1:1">
      <c r="A556" s="89" t="s">
        <v>315</v>
      </c>
    </row>
    <row r="557" spans="1:1">
      <c r="A557" s="89" t="s">
        <v>390</v>
      </c>
    </row>
    <row r="558" spans="1:1">
      <c r="A558" s="89" t="s">
        <v>319</v>
      </c>
    </row>
    <row r="559" spans="1:1">
      <c r="A559" s="89" t="s">
        <v>391</v>
      </c>
    </row>
    <row r="560" spans="1:1">
      <c r="A560" s="89" t="s">
        <v>590</v>
      </c>
    </row>
    <row r="561" spans="1:1">
      <c r="A561" s="89" t="s">
        <v>341</v>
      </c>
    </row>
    <row r="562" spans="1:1">
      <c r="A562" s="89" t="s">
        <v>562</v>
      </c>
    </row>
    <row r="563" spans="1:1">
      <c r="A563" s="89" t="s">
        <v>325</v>
      </c>
    </row>
    <row r="564" spans="1:1">
      <c r="A564" s="89"/>
    </row>
    <row r="565" spans="1:1">
      <c r="A565" s="89" t="s">
        <v>322</v>
      </c>
    </row>
    <row r="566" spans="1:1">
      <c r="A566" s="89"/>
    </row>
    <row r="567" spans="1:1">
      <c r="A567" s="89" t="s">
        <v>392</v>
      </c>
    </row>
    <row r="568" spans="1:1">
      <c r="A568" s="89" t="s">
        <v>393</v>
      </c>
    </row>
    <row r="569" spans="1:1">
      <c r="A569" s="89" t="s">
        <v>310</v>
      </c>
    </row>
    <row r="570" spans="1:1">
      <c r="A570" s="89" t="s">
        <v>311</v>
      </c>
    </row>
    <row r="571" spans="1:1">
      <c r="A571" s="89" t="s">
        <v>312</v>
      </c>
    </row>
    <row r="572" spans="1:1">
      <c r="A572" s="89" t="s">
        <v>313</v>
      </c>
    </row>
    <row r="573" spans="1:1">
      <c r="A573" s="89" t="s">
        <v>314</v>
      </c>
    </row>
    <row r="574" spans="1:1">
      <c r="A574" s="89" t="s">
        <v>315</v>
      </c>
    </row>
    <row r="575" spans="1:1">
      <c r="A575" s="89" t="s">
        <v>316</v>
      </c>
    </row>
    <row r="576" spans="1:1">
      <c r="A576" s="89" t="s">
        <v>315</v>
      </c>
    </row>
    <row r="577" spans="1:1">
      <c r="A577" s="89" t="s">
        <v>317</v>
      </c>
    </row>
    <row r="578" spans="1:1">
      <c r="A578" s="89" t="s">
        <v>315</v>
      </c>
    </row>
    <row r="579" spans="1:1">
      <c r="A579" s="89" t="s">
        <v>318</v>
      </c>
    </row>
    <row r="580" spans="1:1">
      <c r="A580" s="89" t="s">
        <v>319</v>
      </c>
    </row>
    <row r="581" spans="1:1">
      <c r="A581" s="89" t="s">
        <v>394</v>
      </c>
    </row>
    <row r="582" spans="1:1">
      <c r="A582" s="89" t="s">
        <v>590</v>
      </c>
    </row>
    <row r="583" spans="1:1">
      <c r="A583" s="89" t="s">
        <v>341</v>
      </c>
    </row>
    <row r="584" spans="1:1">
      <c r="A584" s="89" t="s">
        <v>562</v>
      </c>
    </row>
    <row r="585" spans="1:1">
      <c r="A585" s="89" t="s">
        <v>325</v>
      </c>
    </row>
    <row r="586" spans="1:1">
      <c r="A586" s="89"/>
    </row>
    <row r="587" spans="1:1">
      <c r="A587" s="89" t="s">
        <v>322</v>
      </c>
    </row>
    <row r="588" spans="1:1">
      <c r="A588" s="89"/>
    </row>
    <row r="589" spans="1:1">
      <c r="A589" s="89" t="s">
        <v>395</v>
      </c>
    </row>
    <row r="590" spans="1:1">
      <c r="A590" s="89" t="s">
        <v>324</v>
      </c>
    </row>
    <row r="591" spans="1:1">
      <c r="A591" s="89" t="s">
        <v>310</v>
      </c>
    </row>
    <row r="592" spans="1:1">
      <c r="A592" s="89" t="s">
        <v>311</v>
      </c>
    </row>
    <row r="593" spans="1:1">
      <c r="A593" s="89" t="s">
        <v>312</v>
      </c>
    </row>
    <row r="594" spans="1:1">
      <c r="A594" s="89" t="s">
        <v>313</v>
      </c>
    </row>
    <row r="595" spans="1:1">
      <c r="A595" s="89" t="s">
        <v>314</v>
      </c>
    </row>
    <row r="596" spans="1:1">
      <c r="A596" s="89" t="s">
        <v>315</v>
      </c>
    </row>
    <row r="597" spans="1:1">
      <c r="A597" s="89" t="s">
        <v>316</v>
      </c>
    </row>
    <row r="598" spans="1:1">
      <c r="A598" s="89" t="s">
        <v>315</v>
      </c>
    </row>
    <row r="599" spans="1:1">
      <c r="A599" s="89" t="s">
        <v>317</v>
      </c>
    </row>
    <row r="600" spans="1:1">
      <c r="A600" s="89" t="s">
        <v>315</v>
      </c>
    </row>
    <row r="601" spans="1:1">
      <c r="A601" s="89" t="s">
        <v>318</v>
      </c>
    </row>
    <row r="602" spans="1:1">
      <c r="A602" s="89" t="s">
        <v>319</v>
      </c>
    </row>
    <row r="603" spans="1:1">
      <c r="A603" s="89" t="s">
        <v>394</v>
      </c>
    </row>
    <row r="604" spans="1:1">
      <c r="A604" s="89" t="s">
        <v>590</v>
      </c>
    </row>
    <row r="605" spans="1:1">
      <c r="A605" s="89" t="s">
        <v>341</v>
      </c>
    </row>
    <row r="606" spans="1:1">
      <c r="A606" s="89" t="s">
        <v>562</v>
      </c>
    </row>
    <row r="607" spans="1:1">
      <c r="A607" s="89" t="s">
        <v>325</v>
      </c>
    </row>
    <row r="608" spans="1:1">
      <c r="A608" s="89"/>
    </row>
    <row r="609" spans="1:1">
      <c r="A609" s="89" t="s">
        <v>322</v>
      </c>
    </row>
    <row r="610" spans="1:1">
      <c r="A610" s="89"/>
    </row>
    <row r="611" spans="1:1">
      <c r="A611" s="89" t="s">
        <v>396</v>
      </c>
    </row>
    <row r="612" spans="1:1">
      <c r="A612" s="89" t="s">
        <v>393</v>
      </c>
    </row>
    <row r="613" spans="1:1">
      <c r="A613" s="89" t="s">
        <v>310</v>
      </c>
    </row>
    <row r="614" spans="1:1">
      <c r="A614" s="89" t="s">
        <v>311</v>
      </c>
    </row>
    <row r="615" spans="1:1">
      <c r="A615" s="89" t="s">
        <v>312</v>
      </c>
    </row>
    <row r="616" spans="1:1">
      <c r="A616" s="89" t="s">
        <v>313</v>
      </c>
    </row>
    <row r="617" spans="1:1">
      <c r="A617" s="89" t="s">
        <v>314</v>
      </c>
    </row>
    <row r="618" spans="1:1">
      <c r="A618" s="89" t="s">
        <v>315</v>
      </c>
    </row>
    <row r="619" spans="1:1">
      <c r="A619" s="89" t="s">
        <v>316</v>
      </c>
    </row>
    <row r="620" spans="1:1">
      <c r="A620" s="89" t="s">
        <v>315</v>
      </c>
    </row>
    <row r="621" spans="1:1">
      <c r="A621" s="89" t="s">
        <v>317</v>
      </c>
    </row>
    <row r="622" spans="1:1">
      <c r="A622" s="89" t="s">
        <v>315</v>
      </c>
    </row>
    <row r="623" spans="1:1">
      <c r="A623" s="89" t="s">
        <v>318</v>
      </c>
    </row>
    <row r="624" spans="1:1">
      <c r="A624" s="89" t="s">
        <v>319</v>
      </c>
    </row>
    <row r="625" spans="1:1">
      <c r="A625" s="89" t="s">
        <v>394</v>
      </c>
    </row>
    <row r="626" spans="1:1">
      <c r="A626" s="89" t="s">
        <v>590</v>
      </c>
    </row>
    <row r="627" spans="1:1">
      <c r="A627" s="89" t="s">
        <v>341</v>
      </c>
    </row>
    <row r="628" spans="1:1">
      <c r="A628" s="89" t="s">
        <v>562</v>
      </c>
    </row>
    <row r="629" spans="1:1">
      <c r="A629" s="89" t="s">
        <v>325</v>
      </c>
    </row>
    <row r="630" spans="1:1">
      <c r="A630" s="89"/>
    </row>
    <row r="631" spans="1:1">
      <c r="A631" s="89" t="s">
        <v>322</v>
      </c>
    </row>
    <row r="632" spans="1:1">
      <c r="A632" s="89"/>
    </row>
    <row r="633" spans="1:1">
      <c r="A633" s="89" t="s">
        <v>397</v>
      </c>
    </row>
    <row r="634" spans="1:1">
      <c r="A634" s="89" t="s">
        <v>330</v>
      </c>
    </row>
    <row r="635" spans="1:1">
      <c r="A635" s="89" t="s">
        <v>310</v>
      </c>
    </row>
    <row r="636" spans="1:1">
      <c r="A636" s="89" t="s">
        <v>331</v>
      </c>
    </row>
    <row r="637" spans="1:1">
      <c r="A637" s="89" t="s">
        <v>332</v>
      </c>
    </row>
    <row r="638" spans="1:1">
      <c r="A638" s="89" t="s">
        <v>313</v>
      </c>
    </row>
    <row r="639" spans="1:1">
      <c r="A639" s="89" t="s">
        <v>333</v>
      </c>
    </row>
    <row r="640" spans="1:1">
      <c r="A640" s="89" t="s">
        <v>315</v>
      </c>
    </row>
    <row r="641" spans="1:1">
      <c r="A641" s="89" t="s">
        <v>334</v>
      </c>
    </row>
    <row r="642" spans="1:1">
      <c r="A642" s="89" t="s">
        <v>315</v>
      </c>
    </row>
    <row r="643" spans="1:1">
      <c r="A643" s="89" t="s">
        <v>335</v>
      </c>
    </row>
    <row r="644" spans="1:1">
      <c r="A644" s="89" t="s">
        <v>315</v>
      </c>
    </row>
    <row r="645" spans="1:1">
      <c r="A645" s="89" t="s">
        <v>336</v>
      </c>
    </row>
    <row r="646" spans="1:1">
      <c r="A646" s="89" t="s">
        <v>319</v>
      </c>
    </row>
    <row r="647" spans="1:1">
      <c r="A647" s="89" t="s">
        <v>337</v>
      </c>
    </row>
    <row r="648" spans="1:1">
      <c r="A648" s="89" t="s">
        <v>590</v>
      </c>
    </row>
    <row r="649" spans="1:1">
      <c r="A649" s="89" t="s">
        <v>320</v>
      </c>
    </row>
    <row r="650" spans="1:1">
      <c r="A650" s="89" t="s">
        <v>398</v>
      </c>
    </row>
    <row r="651" spans="1:1">
      <c r="A651" s="89" t="s">
        <v>562</v>
      </c>
    </row>
    <row r="652" spans="1:1">
      <c r="A652" s="89" t="s">
        <v>325</v>
      </c>
    </row>
    <row r="653" spans="1:1">
      <c r="A653" s="89"/>
    </row>
    <row r="654" spans="1:1">
      <c r="A654" s="89" t="s">
        <v>327</v>
      </c>
    </row>
    <row r="655" spans="1:1">
      <c r="A655" s="89" t="s">
        <v>328</v>
      </c>
    </row>
    <row r="656" spans="1:1">
      <c r="A656" s="89" t="s">
        <v>399</v>
      </c>
    </row>
    <row r="657" spans="1:1">
      <c r="A657" s="89" t="s">
        <v>340</v>
      </c>
    </row>
    <row r="658" spans="1:1">
      <c r="A658" s="89" t="s">
        <v>310</v>
      </c>
    </row>
    <row r="659" spans="1:1">
      <c r="A659" s="89" t="s">
        <v>331</v>
      </c>
    </row>
    <row r="660" spans="1:1">
      <c r="A660" s="89" t="s">
        <v>332</v>
      </c>
    </row>
    <row r="661" spans="1:1">
      <c r="A661" s="89" t="s">
        <v>313</v>
      </c>
    </row>
    <row r="662" spans="1:1">
      <c r="A662" s="89" t="s">
        <v>333</v>
      </c>
    </row>
    <row r="663" spans="1:1">
      <c r="A663" s="89" t="s">
        <v>315</v>
      </c>
    </row>
    <row r="664" spans="1:1">
      <c r="A664" s="89" t="s">
        <v>334</v>
      </c>
    </row>
    <row r="665" spans="1:1">
      <c r="A665" s="89" t="s">
        <v>315</v>
      </c>
    </row>
    <row r="666" spans="1:1">
      <c r="A666" s="89" t="s">
        <v>335</v>
      </c>
    </row>
    <row r="667" spans="1:1">
      <c r="A667" s="89" t="s">
        <v>315</v>
      </c>
    </row>
    <row r="668" spans="1:1">
      <c r="A668" s="89" t="s">
        <v>336</v>
      </c>
    </row>
    <row r="669" spans="1:1">
      <c r="A669" s="89" t="s">
        <v>319</v>
      </c>
    </row>
    <row r="670" spans="1:1">
      <c r="A670" s="89" t="s">
        <v>337</v>
      </c>
    </row>
    <row r="671" spans="1:1">
      <c r="A671" s="89" t="s">
        <v>590</v>
      </c>
    </row>
    <row r="672" spans="1:1">
      <c r="A672" s="89" t="s">
        <v>320</v>
      </c>
    </row>
    <row r="673" spans="1:1">
      <c r="A673" s="89" t="s">
        <v>394</v>
      </c>
    </row>
    <row r="674" spans="1:1">
      <c r="A674" s="89" t="s">
        <v>536</v>
      </c>
    </row>
    <row r="675" spans="1:1">
      <c r="A675" s="89" t="s">
        <v>342</v>
      </c>
    </row>
    <row r="676" spans="1:1">
      <c r="A676" s="89"/>
    </row>
    <row r="677" spans="1:1">
      <c r="A677" s="89" t="s">
        <v>322</v>
      </c>
    </row>
    <row r="678" spans="1:1">
      <c r="A678" s="89"/>
    </row>
    <row r="679" spans="1:1">
      <c r="A679" s="89" t="s">
        <v>401</v>
      </c>
    </row>
    <row r="680" spans="1:1">
      <c r="A680" s="89" t="s">
        <v>344</v>
      </c>
    </row>
    <row r="681" spans="1:1">
      <c r="A681" s="89" t="s">
        <v>310</v>
      </c>
    </row>
    <row r="682" spans="1:1">
      <c r="A682" s="89" t="s">
        <v>331</v>
      </c>
    </row>
    <row r="683" spans="1:1">
      <c r="A683" s="89" t="s">
        <v>332</v>
      </c>
    </row>
    <row r="684" spans="1:1">
      <c r="A684" s="89" t="s">
        <v>313</v>
      </c>
    </row>
    <row r="685" spans="1:1">
      <c r="A685" s="89" t="s">
        <v>333</v>
      </c>
    </row>
    <row r="686" spans="1:1">
      <c r="A686" s="89" t="s">
        <v>315</v>
      </c>
    </row>
    <row r="687" spans="1:1">
      <c r="A687" s="89" t="s">
        <v>334</v>
      </c>
    </row>
    <row r="688" spans="1:1">
      <c r="A688" s="89" t="s">
        <v>315</v>
      </c>
    </row>
    <row r="689" spans="1:1">
      <c r="A689" s="89" t="s">
        <v>335</v>
      </c>
    </row>
    <row r="690" spans="1:1">
      <c r="A690" s="89" t="s">
        <v>315</v>
      </c>
    </row>
    <row r="691" spans="1:1">
      <c r="A691" s="89" t="s">
        <v>336</v>
      </c>
    </row>
    <row r="692" spans="1:1">
      <c r="A692" s="89" t="s">
        <v>319</v>
      </c>
    </row>
    <row r="693" spans="1:1">
      <c r="A693" s="89" t="s">
        <v>337</v>
      </c>
    </row>
    <row r="694" spans="1:1">
      <c r="A694" s="89" t="s">
        <v>590</v>
      </c>
    </row>
    <row r="695" spans="1:1">
      <c r="A695" s="89" t="s">
        <v>320</v>
      </c>
    </row>
    <row r="696" spans="1:1">
      <c r="A696" s="89" t="s">
        <v>402</v>
      </c>
    </row>
    <row r="697" spans="1:1">
      <c r="A697" s="89" t="s">
        <v>562</v>
      </c>
    </row>
    <row r="698" spans="1:1">
      <c r="A698" s="89" t="s">
        <v>306</v>
      </c>
    </row>
    <row r="699" spans="1:1">
      <c r="A699" s="89" t="s">
        <v>328</v>
      </c>
    </row>
    <row r="700" spans="1:1">
      <c r="A700" s="89" t="s">
        <v>322</v>
      </c>
    </row>
    <row r="701" spans="1:1">
      <c r="A701" s="89" t="s">
        <v>403</v>
      </c>
    </row>
    <row r="702" spans="1:1">
      <c r="A702" s="89" t="s">
        <v>346</v>
      </c>
    </row>
    <row r="703" spans="1:1">
      <c r="A703" s="89" t="s">
        <v>310</v>
      </c>
    </row>
    <row r="704" spans="1:1">
      <c r="A704" s="89" t="s">
        <v>331</v>
      </c>
    </row>
    <row r="705" spans="1:1">
      <c r="A705" s="89" t="s">
        <v>332</v>
      </c>
    </row>
    <row r="706" spans="1:1">
      <c r="A706" s="89" t="s">
        <v>313</v>
      </c>
    </row>
    <row r="707" spans="1:1">
      <c r="A707" s="89" t="s">
        <v>333</v>
      </c>
    </row>
    <row r="708" spans="1:1">
      <c r="A708" s="89" t="s">
        <v>315</v>
      </c>
    </row>
    <row r="709" spans="1:1">
      <c r="A709" s="89" t="s">
        <v>334</v>
      </c>
    </row>
    <row r="710" spans="1:1">
      <c r="A710" s="89" t="s">
        <v>315</v>
      </c>
    </row>
    <row r="711" spans="1:1">
      <c r="A711" s="89" t="s">
        <v>335</v>
      </c>
    </row>
    <row r="712" spans="1:1">
      <c r="A712" s="89" t="s">
        <v>315</v>
      </c>
    </row>
    <row r="713" spans="1:1">
      <c r="A713" s="89" t="s">
        <v>336</v>
      </c>
    </row>
    <row r="714" spans="1:1">
      <c r="A714" s="89" t="s">
        <v>319</v>
      </c>
    </row>
    <row r="715" spans="1:1">
      <c r="A715" s="89" t="s">
        <v>337</v>
      </c>
    </row>
    <row r="716" spans="1:1">
      <c r="A716" s="89" t="s">
        <v>590</v>
      </c>
    </row>
    <row r="717" spans="1:1">
      <c r="A717" s="89" t="s">
        <v>320</v>
      </c>
    </row>
    <row r="718" spans="1:1">
      <c r="A718" s="89" t="s">
        <v>402</v>
      </c>
    </row>
    <row r="719" spans="1:1">
      <c r="A719" s="89" t="s">
        <v>562</v>
      </c>
    </row>
    <row r="720" spans="1:1">
      <c r="A720" s="89" t="s">
        <v>325</v>
      </c>
    </row>
    <row r="721" spans="1:1">
      <c r="A721" s="89"/>
    </row>
    <row r="722" spans="1:1">
      <c r="A722" s="89" t="s">
        <v>322</v>
      </c>
    </row>
    <row r="723" spans="1:1">
      <c r="A723" s="89"/>
    </row>
    <row r="724" spans="1:1">
      <c r="A724" s="89" t="s">
        <v>404</v>
      </c>
    </row>
    <row r="725" spans="1:1">
      <c r="A725" s="89" t="s">
        <v>348</v>
      </c>
    </row>
    <row r="726" spans="1:1">
      <c r="A726" s="89" t="s">
        <v>310</v>
      </c>
    </row>
    <row r="727" spans="1:1">
      <c r="A727" s="89" t="s">
        <v>331</v>
      </c>
    </row>
    <row r="728" spans="1:1">
      <c r="A728" s="89" t="s">
        <v>332</v>
      </c>
    </row>
    <row r="729" spans="1:1">
      <c r="A729" s="89" t="s">
        <v>313</v>
      </c>
    </row>
    <row r="730" spans="1:1">
      <c r="A730" s="89" t="s">
        <v>333</v>
      </c>
    </row>
    <row r="731" spans="1:1">
      <c r="A731" s="89" t="s">
        <v>315</v>
      </c>
    </row>
    <row r="732" spans="1:1">
      <c r="A732" s="89" t="s">
        <v>334</v>
      </c>
    </row>
    <row r="733" spans="1:1">
      <c r="A733" s="89" t="s">
        <v>315</v>
      </c>
    </row>
    <row r="734" spans="1:1">
      <c r="A734" s="89" t="s">
        <v>335</v>
      </c>
    </row>
    <row r="735" spans="1:1">
      <c r="A735" s="89" t="s">
        <v>315</v>
      </c>
    </row>
    <row r="736" spans="1:1">
      <c r="A736" s="89" t="s">
        <v>336</v>
      </c>
    </row>
    <row r="737" spans="1:1">
      <c r="A737" s="89" t="s">
        <v>319</v>
      </c>
    </row>
    <row r="738" spans="1:1">
      <c r="A738" s="89" t="s">
        <v>337</v>
      </c>
    </row>
    <row r="739" spans="1:1">
      <c r="A739" s="89" t="s">
        <v>590</v>
      </c>
    </row>
    <row r="740" spans="1:1">
      <c r="A740" s="89" t="s">
        <v>320</v>
      </c>
    </row>
    <row r="741" spans="1:1">
      <c r="A741" s="89" t="s">
        <v>402</v>
      </c>
    </row>
    <row r="742" spans="1:1">
      <c r="A742" s="89" t="s">
        <v>562</v>
      </c>
    </row>
    <row r="743" spans="1:1">
      <c r="A743" s="89" t="s">
        <v>325</v>
      </c>
    </row>
    <row r="744" spans="1:1">
      <c r="A744" s="89"/>
    </row>
    <row r="745" spans="1:1">
      <c r="A745" s="89" t="s">
        <v>322</v>
      </c>
    </row>
    <row r="746" spans="1:1">
      <c r="A746" s="89"/>
    </row>
    <row r="747" spans="1:1">
      <c r="A747" s="89" t="s">
        <v>405</v>
      </c>
    </row>
    <row r="748" spans="1:1">
      <c r="A748" s="89" t="s">
        <v>350</v>
      </c>
    </row>
    <row r="749" spans="1:1">
      <c r="A749" s="89" t="s">
        <v>310</v>
      </c>
    </row>
    <row r="750" spans="1:1">
      <c r="A750" s="89" t="s">
        <v>331</v>
      </c>
    </row>
    <row r="751" spans="1:1">
      <c r="A751" s="89" t="s">
        <v>332</v>
      </c>
    </row>
    <row r="752" spans="1:1">
      <c r="A752" s="89" t="s">
        <v>313</v>
      </c>
    </row>
    <row r="753" spans="1:1">
      <c r="A753" s="89" t="s">
        <v>333</v>
      </c>
    </row>
    <row r="754" spans="1:1">
      <c r="A754" s="89" t="s">
        <v>315</v>
      </c>
    </row>
    <row r="755" spans="1:1">
      <c r="A755" s="89" t="s">
        <v>334</v>
      </c>
    </row>
    <row r="756" spans="1:1">
      <c r="A756" s="89" t="s">
        <v>315</v>
      </c>
    </row>
    <row r="757" spans="1:1">
      <c r="A757" s="89" t="s">
        <v>335</v>
      </c>
    </row>
    <row r="758" spans="1:1">
      <c r="A758" s="89" t="s">
        <v>315</v>
      </c>
    </row>
    <row r="759" spans="1:1">
      <c r="A759" s="89" t="s">
        <v>336</v>
      </c>
    </row>
    <row r="760" spans="1:1">
      <c r="A760" s="89" t="s">
        <v>319</v>
      </c>
    </row>
    <row r="761" spans="1:1">
      <c r="A761" s="89" t="s">
        <v>337</v>
      </c>
    </row>
    <row r="762" spans="1:1">
      <c r="A762" s="89" t="s">
        <v>590</v>
      </c>
    </row>
    <row r="763" spans="1:1">
      <c r="A763" s="89" t="s">
        <v>320</v>
      </c>
    </row>
    <row r="764" spans="1:1">
      <c r="A764" s="89" t="s">
        <v>402</v>
      </c>
    </row>
    <row r="765" spans="1:1">
      <c r="A765" s="89" t="s">
        <v>562</v>
      </c>
    </row>
    <row r="766" spans="1:1">
      <c r="A766" s="89" t="s">
        <v>325</v>
      </c>
    </row>
    <row r="767" spans="1:1">
      <c r="A767" s="89"/>
    </row>
    <row r="768" spans="1:1">
      <c r="A768" s="89" t="s">
        <v>322</v>
      </c>
    </row>
    <row r="769" spans="1:1">
      <c r="A769" s="89"/>
    </row>
    <row r="770" spans="1:1">
      <c r="A770" s="89" t="s">
        <v>406</v>
      </c>
    </row>
    <row r="771" spans="1:1">
      <c r="A771" s="89" t="s">
        <v>352</v>
      </c>
    </row>
    <row r="772" spans="1:1">
      <c r="A772" s="89" t="s">
        <v>310</v>
      </c>
    </row>
    <row r="773" spans="1:1">
      <c r="A773" s="89" t="s">
        <v>331</v>
      </c>
    </row>
    <row r="774" spans="1:1">
      <c r="A774" s="89" t="s">
        <v>332</v>
      </c>
    </row>
    <row r="775" spans="1:1">
      <c r="A775" s="89" t="s">
        <v>313</v>
      </c>
    </row>
    <row r="776" spans="1:1">
      <c r="A776" s="89" t="s">
        <v>333</v>
      </c>
    </row>
    <row r="777" spans="1:1">
      <c r="A777" s="89" t="s">
        <v>315</v>
      </c>
    </row>
    <row r="778" spans="1:1">
      <c r="A778" s="89" t="s">
        <v>334</v>
      </c>
    </row>
    <row r="779" spans="1:1">
      <c r="A779" s="89" t="s">
        <v>315</v>
      </c>
    </row>
    <row r="780" spans="1:1">
      <c r="A780" s="89" t="s">
        <v>335</v>
      </c>
    </row>
    <row r="781" spans="1:1">
      <c r="A781" s="89" t="s">
        <v>315</v>
      </c>
    </row>
    <row r="782" spans="1:1">
      <c r="A782" s="89" t="s">
        <v>336</v>
      </c>
    </row>
    <row r="783" spans="1:1">
      <c r="A783" s="89" t="s">
        <v>319</v>
      </c>
    </row>
    <row r="784" spans="1:1">
      <c r="A784" s="89" t="s">
        <v>337</v>
      </c>
    </row>
    <row r="785" spans="1:1">
      <c r="A785" s="89" t="s">
        <v>590</v>
      </c>
    </row>
    <row r="786" spans="1:1">
      <c r="A786" s="89" t="s">
        <v>320</v>
      </c>
    </row>
    <row r="787" spans="1:1">
      <c r="A787" s="89" t="s">
        <v>402</v>
      </c>
    </row>
    <row r="788" spans="1:1">
      <c r="A788" s="89" t="s">
        <v>562</v>
      </c>
    </row>
    <row r="789" spans="1:1">
      <c r="A789" s="89" t="s">
        <v>325</v>
      </c>
    </row>
    <row r="790" spans="1:1">
      <c r="A790" s="89"/>
    </row>
    <row r="791" spans="1:1">
      <c r="A791" s="89" t="s">
        <v>322</v>
      </c>
    </row>
    <row r="792" spans="1:1">
      <c r="A792" s="89"/>
    </row>
    <row r="793" spans="1:1">
      <c r="A793" s="89" t="s">
        <v>407</v>
      </c>
    </row>
    <row r="794" spans="1:1">
      <c r="A794" s="89" t="s">
        <v>354</v>
      </c>
    </row>
    <row r="795" spans="1:1">
      <c r="A795" s="89" t="s">
        <v>310</v>
      </c>
    </row>
    <row r="796" spans="1:1">
      <c r="A796" s="89" t="s">
        <v>331</v>
      </c>
    </row>
    <row r="797" spans="1:1">
      <c r="A797" s="89" t="s">
        <v>332</v>
      </c>
    </row>
    <row r="798" spans="1:1">
      <c r="A798" s="89" t="s">
        <v>313</v>
      </c>
    </row>
    <row r="799" spans="1:1">
      <c r="A799" s="89" t="s">
        <v>333</v>
      </c>
    </row>
    <row r="800" spans="1:1">
      <c r="A800" s="89" t="s">
        <v>315</v>
      </c>
    </row>
    <row r="801" spans="1:1">
      <c r="A801" s="89" t="s">
        <v>334</v>
      </c>
    </row>
    <row r="802" spans="1:1">
      <c r="A802" s="89" t="s">
        <v>315</v>
      </c>
    </row>
    <row r="803" spans="1:1">
      <c r="A803" s="89" t="s">
        <v>335</v>
      </c>
    </row>
    <row r="804" spans="1:1">
      <c r="A804" s="89" t="s">
        <v>315</v>
      </c>
    </row>
    <row r="805" spans="1:1">
      <c r="A805" s="89" t="s">
        <v>336</v>
      </c>
    </row>
    <row r="806" spans="1:1">
      <c r="A806" s="89" t="s">
        <v>319</v>
      </c>
    </row>
    <row r="807" spans="1:1">
      <c r="A807" s="89" t="s">
        <v>337</v>
      </c>
    </row>
    <row r="808" spans="1:1">
      <c r="A808" s="89" t="s">
        <v>590</v>
      </c>
    </row>
    <row r="809" spans="1:1">
      <c r="A809" s="89" t="s">
        <v>320</v>
      </c>
    </row>
    <row r="810" spans="1:1">
      <c r="A810" s="89" t="s">
        <v>402</v>
      </c>
    </row>
    <row r="811" spans="1:1">
      <c r="A811" s="89" t="s">
        <v>562</v>
      </c>
    </row>
    <row r="812" spans="1:1">
      <c r="A812" s="89" t="s">
        <v>325</v>
      </c>
    </row>
    <row r="813" spans="1:1">
      <c r="A813" s="89"/>
    </row>
    <row r="814" spans="1:1">
      <c r="A814" s="89" t="s">
        <v>322</v>
      </c>
    </row>
    <row r="815" spans="1:1">
      <c r="A815" s="89"/>
    </row>
    <row r="816" spans="1:1">
      <c r="A816" s="89" t="s">
        <v>408</v>
      </c>
    </row>
    <row r="817" spans="1:1">
      <c r="A817" s="89" t="s">
        <v>356</v>
      </c>
    </row>
    <row r="818" spans="1:1">
      <c r="A818" s="89" t="s">
        <v>310</v>
      </c>
    </row>
    <row r="819" spans="1:1">
      <c r="A819" s="89" t="s">
        <v>331</v>
      </c>
    </row>
    <row r="820" spans="1:1">
      <c r="A820" s="89" t="s">
        <v>332</v>
      </c>
    </row>
    <row r="821" spans="1:1">
      <c r="A821" s="89" t="s">
        <v>313</v>
      </c>
    </row>
    <row r="822" spans="1:1">
      <c r="A822" s="89" t="s">
        <v>333</v>
      </c>
    </row>
    <row r="823" spans="1:1">
      <c r="A823" s="89" t="s">
        <v>315</v>
      </c>
    </row>
    <row r="824" spans="1:1">
      <c r="A824" s="89" t="s">
        <v>334</v>
      </c>
    </row>
    <row r="825" spans="1:1">
      <c r="A825" s="89" t="s">
        <v>315</v>
      </c>
    </row>
    <row r="826" spans="1:1">
      <c r="A826" s="89" t="s">
        <v>335</v>
      </c>
    </row>
    <row r="827" spans="1:1">
      <c r="A827" s="89" t="s">
        <v>315</v>
      </c>
    </row>
    <row r="828" spans="1:1">
      <c r="A828" s="89" t="s">
        <v>336</v>
      </c>
    </row>
    <row r="829" spans="1:1">
      <c r="A829" s="89" t="s">
        <v>319</v>
      </c>
    </row>
    <row r="830" spans="1:1">
      <c r="A830" s="89" t="s">
        <v>337</v>
      </c>
    </row>
    <row r="831" spans="1:1">
      <c r="A831" s="89" t="s">
        <v>590</v>
      </c>
    </row>
    <row r="832" spans="1:1">
      <c r="A832" s="89" t="s">
        <v>320</v>
      </c>
    </row>
    <row r="833" spans="1:1">
      <c r="A833" s="89" t="s">
        <v>402</v>
      </c>
    </row>
    <row r="834" spans="1:1">
      <c r="A834" s="89" t="s">
        <v>562</v>
      </c>
    </row>
    <row r="835" spans="1:1">
      <c r="A835" s="89" t="s">
        <v>325</v>
      </c>
    </row>
    <row r="836" spans="1:1">
      <c r="A836" s="89"/>
    </row>
    <row r="837" spans="1:1">
      <c r="A837" s="89" t="s">
        <v>322</v>
      </c>
    </row>
    <row r="838" spans="1:1">
      <c r="A838" s="89"/>
    </row>
    <row r="839" spans="1:1">
      <c r="A839" s="89" t="s">
        <v>409</v>
      </c>
    </row>
    <row r="840" spans="1:1">
      <c r="A840" s="89" t="s">
        <v>358</v>
      </c>
    </row>
    <row r="841" spans="1:1">
      <c r="A841" s="89" t="s">
        <v>310</v>
      </c>
    </row>
    <row r="842" spans="1:1">
      <c r="A842" s="89" t="s">
        <v>331</v>
      </c>
    </row>
    <row r="843" spans="1:1">
      <c r="A843" s="89" t="s">
        <v>332</v>
      </c>
    </row>
    <row r="844" spans="1:1">
      <c r="A844" s="89" t="s">
        <v>313</v>
      </c>
    </row>
    <row r="845" spans="1:1">
      <c r="A845" s="89" t="s">
        <v>333</v>
      </c>
    </row>
    <row r="846" spans="1:1">
      <c r="A846" s="89" t="s">
        <v>315</v>
      </c>
    </row>
    <row r="847" spans="1:1">
      <c r="A847" s="89" t="s">
        <v>334</v>
      </c>
    </row>
    <row r="848" spans="1:1">
      <c r="A848" s="89" t="s">
        <v>315</v>
      </c>
    </row>
    <row r="849" spans="1:1">
      <c r="A849" s="89" t="s">
        <v>335</v>
      </c>
    </row>
    <row r="850" spans="1:1">
      <c r="A850" s="89" t="s">
        <v>315</v>
      </c>
    </row>
    <row r="851" spans="1:1">
      <c r="A851" s="89" t="s">
        <v>336</v>
      </c>
    </row>
    <row r="852" spans="1:1">
      <c r="A852" s="89" t="s">
        <v>319</v>
      </c>
    </row>
    <row r="853" spans="1:1">
      <c r="A853" s="89" t="s">
        <v>337</v>
      </c>
    </row>
    <row r="854" spans="1:1">
      <c r="A854" s="89" t="s">
        <v>590</v>
      </c>
    </row>
    <row r="855" spans="1:1">
      <c r="A855" s="89" t="s">
        <v>320</v>
      </c>
    </row>
    <row r="856" spans="1:1">
      <c r="A856" s="89" t="s">
        <v>402</v>
      </c>
    </row>
    <row r="857" spans="1:1">
      <c r="A857" s="89" t="s">
        <v>562</v>
      </c>
    </row>
    <row r="858" spans="1:1">
      <c r="A858" s="89" t="s">
        <v>325</v>
      </c>
    </row>
    <row r="859" spans="1:1">
      <c r="A859" s="89"/>
    </row>
    <row r="860" spans="1:1">
      <c r="A860" s="89" t="s">
        <v>322</v>
      </c>
    </row>
    <row r="861" spans="1:1">
      <c r="A861" s="89"/>
    </row>
    <row r="862" spans="1:1">
      <c r="A862" s="89" t="s">
        <v>410</v>
      </c>
    </row>
    <row r="863" spans="1:1">
      <c r="A863" s="89" t="s">
        <v>360</v>
      </c>
    </row>
    <row r="864" spans="1:1">
      <c r="A864" s="89" t="s">
        <v>310</v>
      </c>
    </row>
    <row r="865" spans="1:1">
      <c r="A865" s="89" t="s">
        <v>331</v>
      </c>
    </row>
    <row r="866" spans="1:1">
      <c r="A866" s="89" t="s">
        <v>332</v>
      </c>
    </row>
    <row r="867" spans="1:1">
      <c r="A867" s="89" t="s">
        <v>313</v>
      </c>
    </row>
    <row r="868" spans="1:1">
      <c r="A868" s="89" t="s">
        <v>333</v>
      </c>
    </row>
    <row r="869" spans="1:1">
      <c r="A869" s="89" t="s">
        <v>315</v>
      </c>
    </row>
    <row r="870" spans="1:1">
      <c r="A870" s="89" t="s">
        <v>334</v>
      </c>
    </row>
    <row r="871" spans="1:1">
      <c r="A871" s="89" t="s">
        <v>315</v>
      </c>
    </row>
    <row r="872" spans="1:1">
      <c r="A872" s="89" t="s">
        <v>335</v>
      </c>
    </row>
    <row r="873" spans="1:1">
      <c r="A873" s="89" t="s">
        <v>315</v>
      </c>
    </row>
    <row r="874" spans="1:1">
      <c r="A874" s="89" t="s">
        <v>336</v>
      </c>
    </row>
    <row r="875" spans="1:1">
      <c r="A875" s="89" t="s">
        <v>319</v>
      </c>
    </row>
    <row r="876" spans="1:1">
      <c r="A876" s="89" t="s">
        <v>337</v>
      </c>
    </row>
    <row r="877" spans="1:1">
      <c r="A877" s="89" t="s">
        <v>590</v>
      </c>
    </row>
    <row r="878" spans="1:1">
      <c r="A878" s="89" t="s">
        <v>320</v>
      </c>
    </row>
    <row r="879" spans="1:1">
      <c r="A879" s="89" t="s">
        <v>402</v>
      </c>
    </row>
    <row r="880" spans="1:1">
      <c r="A880" s="89" t="s">
        <v>562</v>
      </c>
    </row>
    <row r="881" spans="1:1">
      <c r="A881" s="89" t="s">
        <v>325</v>
      </c>
    </row>
    <row r="882" spans="1:1">
      <c r="A882" s="89"/>
    </row>
    <row r="883" spans="1:1">
      <c r="A883" s="89" t="s">
        <v>322</v>
      </c>
    </row>
    <row r="884" spans="1:1">
      <c r="A884" s="89"/>
    </row>
    <row r="885" spans="1:1">
      <c r="A885" s="89" t="s">
        <v>411</v>
      </c>
    </row>
    <row r="886" spans="1:1">
      <c r="A886" s="89" t="s">
        <v>362</v>
      </c>
    </row>
    <row r="887" spans="1:1">
      <c r="A887" s="89" t="s">
        <v>310</v>
      </c>
    </row>
    <row r="888" spans="1:1">
      <c r="A888" s="89" t="s">
        <v>331</v>
      </c>
    </row>
    <row r="889" spans="1:1">
      <c r="A889" s="89" t="s">
        <v>332</v>
      </c>
    </row>
    <row r="890" spans="1:1">
      <c r="A890" s="89" t="s">
        <v>313</v>
      </c>
    </row>
    <row r="891" spans="1:1">
      <c r="A891" s="89" t="s">
        <v>333</v>
      </c>
    </row>
    <row r="892" spans="1:1">
      <c r="A892" s="89" t="s">
        <v>315</v>
      </c>
    </row>
    <row r="893" spans="1:1">
      <c r="A893" s="89" t="s">
        <v>334</v>
      </c>
    </row>
    <row r="894" spans="1:1">
      <c r="A894" s="89" t="s">
        <v>315</v>
      </c>
    </row>
    <row r="895" spans="1:1">
      <c r="A895" s="89" t="s">
        <v>335</v>
      </c>
    </row>
    <row r="896" spans="1:1">
      <c r="A896" s="89" t="s">
        <v>315</v>
      </c>
    </row>
    <row r="897" spans="1:1">
      <c r="A897" s="89" t="s">
        <v>336</v>
      </c>
    </row>
    <row r="898" spans="1:1">
      <c r="A898" s="89" t="s">
        <v>319</v>
      </c>
    </row>
    <row r="899" spans="1:1">
      <c r="A899" s="89" t="s">
        <v>337</v>
      </c>
    </row>
    <row r="900" spans="1:1">
      <c r="A900" s="89" t="s">
        <v>590</v>
      </c>
    </row>
    <row r="901" spans="1:1">
      <c r="A901" s="89" t="s">
        <v>320</v>
      </c>
    </row>
    <row r="902" spans="1:1">
      <c r="A902" s="89" t="s">
        <v>402</v>
      </c>
    </row>
    <row r="903" spans="1:1">
      <c r="A903" s="89" t="s">
        <v>562</v>
      </c>
    </row>
    <row r="904" spans="1:1">
      <c r="A904" s="89" t="s">
        <v>325</v>
      </c>
    </row>
    <row r="905" spans="1:1">
      <c r="A905" s="89"/>
    </row>
    <row r="906" spans="1:1">
      <c r="A906" s="89" t="s">
        <v>322</v>
      </c>
    </row>
    <row r="907" spans="1:1">
      <c r="A907" s="89"/>
    </row>
    <row r="908" spans="1:1">
      <c r="A908" s="89" t="s">
        <v>412</v>
      </c>
    </row>
    <row r="909" spans="1:1">
      <c r="A909" s="89" t="s">
        <v>364</v>
      </c>
    </row>
    <row r="910" spans="1:1">
      <c r="A910" s="89" t="s">
        <v>310</v>
      </c>
    </row>
    <row r="911" spans="1:1">
      <c r="A911" s="89" t="s">
        <v>331</v>
      </c>
    </row>
    <row r="912" spans="1:1">
      <c r="A912" s="89" t="s">
        <v>332</v>
      </c>
    </row>
    <row r="913" spans="1:1">
      <c r="A913" s="89" t="s">
        <v>313</v>
      </c>
    </row>
    <row r="914" spans="1:1">
      <c r="A914" s="89" t="s">
        <v>333</v>
      </c>
    </row>
    <row r="915" spans="1:1">
      <c r="A915" s="89" t="s">
        <v>315</v>
      </c>
    </row>
    <row r="916" spans="1:1">
      <c r="A916" s="89" t="s">
        <v>334</v>
      </c>
    </row>
    <row r="917" spans="1:1">
      <c r="A917" s="89" t="s">
        <v>315</v>
      </c>
    </row>
    <row r="918" spans="1:1">
      <c r="A918" s="89" t="s">
        <v>335</v>
      </c>
    </row>
    <row r="919" spans="1:1">
      <c r="A919" s="89" t="s">
        <v>315</v>
      </c>
    </row>
    <row r="920" spans="1:1">
      <c r="A920" s="89" t="s">
        <v>336</v>
      </c>
    </row>
    <row r="921" spans="1:1">
      <c r="A921" s="89" t="s">
        <v>319</v>
      </c>
    </row>
    <row r="922" spans="1:1">
      <c r="A922" s="89" t="s">
        <v>337</v>
      </c>
    </row>
    <row r="923" spans="1:1">
      <c r="A923" s="89" t="s">
        <v>590</v>
      </c>
    </row>
    <row r="924" spans="1:1">
      <c r="A924" s="89" t="s">
        <v>320</v>
      </c>
    </row>
    <row r="925" spans="1:1">
      <c r="A925" s="89" t="s">
        <v>402</v>
      </c>
    </row>
    <row r="926" spans="1:1">
      <c r="A926" s="89" t="s">
        <v>562</v>
      </c>
    </row>
    <row r="927" spans="1:1">
      <c r="A927" s="89" t="s">
        <v>325</v>
      </c>
    </row>
    <row r="928" spans="1:1">
      <c r="A928" s="89"/>
    </row>
    <row r="929" spans="1:1">
      <c r="A929" s="89" t="s">
        <v>322</v>
      </c>
    </row>
    <row r="930" spans="1:1">
      <c r="A930" s="89"/>
    </row>
    <row r="931" spans="1:1">
      <c r="A931" s="89" t="s">
        <v>413</v>
      </c>
    </row>
    <row r="932" spans="1:1">
      <c r="A932" s="89" t="s">
        <v>366</v>
      </c>
    </row>
    <row r="933" spans="1:1">
      <c r="A933" s="89" t="s">
        <v>310</v>
      </c>
    </row>
    <row r="934" spans="1:1">
      <c r="A934" s="89" t="s">
        <v>331</v>
      </c>
    </row>
    <row r="935" spans="1:1">
      <c r="A935" s="89" t="s">
        <v>332</v>
      </c>
    </row>
    <row r="936" spans="1:1">
      <c r="A936" s="89" t="s">
        <v>313</v>
      </c>
    </row>
    <row r="937" spans="1:1">
      <c r="A937" s="89" t="s">
        <v>333</v>
      </c>
    </row>
    <row r="938" spans="1:1">
      <c r="A938" s="89" t="s">
        <v>315</v>
      </c>
    </row>
    <row r="939" spans="1:1">
      <c r="A939" s="89" t="s">
        <v>334</v>
      </c>
    </row>
    <row r="940" spans="1:1">
      <c r="A940" s="89" t="s">
        <v>315</v>
      </c>
    </row>
    <row r="941" spans="1:1">
      <c r="A941" s="89" t="s">
        <v>335</v>
      </c>
    </row>
    <row r="942" spans="1:1">
      <c r="A942" s="89" t="s">
        <v>315</v>
      </c>
    </row>
    <row r="943" spans="1:1">
      <c r="A943" s="89" t="s">
        <v>336</v>
      </c>
    </row>
    <row r="944" spans="1:1">
      <c r="A944" s="89" t="s">
        <v>319</v>
      </c>
    </row>
    <row r="945" spans="1:1">
      <c r="A945" s="89" t="s">
        <v>337</v>
      </c>
    </row>
    <row r="946" spans="1:1">
      <c r="A946" s="89" t="s">
        <v>590</v>
      </c>
    </row>
    <row r="947" spans="1:1">
      <c r="A947" s="89" t="s">
        <v>320</v>
      </c>
    </row>
    <row r="948" spans="1:1">
      <c r="A948" s="89" t="s">
        <v>402</v>
      </c>
    </row>
    <row r="949" spans="1:1">
      <c r="A949" s="89" t="s">
        <v>562</v>
      </c>
    </row>
    <row r="950" spans="1:1">
      <c r="A950" s="89" t="s">
        <v>325</v>
      </c>
    </row>
    <row r="951" spans="1:1">
      <c r="A951" s="89"/>
    </row>
    <row r="952" spans="1:1">
      <c r="A952" s="89" t="s">
        <v>322</v>
      </c>
    </row>
    <row r="953" spans="1:1">
      <c r="A953" s="89"/>
    </row>
    <row r="954" spans="1:1">
      <c r="A954" s="89" t="s">
        <v>414</v>
      </c>
    </row>
    <row r="955" spans="1:1">
      <c r="A955" s="89" t="s">
        <v>368</v>
      </c>
    </row>
    <row r="956" spans="1:1">
      <c r="A956" s="89" t="s">
        <v>310</v>
      </c>
    </row>
    <row r="957" spans="1:1">
      <c r="A957" s="89" t="s">
        <v>331</v>
      </c>
    </row>
    <row r="958" spans="1:1">
      <c r="A958" s="89" t="s">
        <v>332</v>
      </c>
    </row>
    <row r="959" spans="1:1">
      <c r="A959" s="89" t="s">
        <v>313</v>
      </c>
    </row>
    <row r="960" spans="1:1">
      <c r="A960" s="89" t="s">
        <v>333</v>
      </c>
    </row>
    <row r="961" spans="1:1">
      <c r="A961" s="89" t="s">
        <v>315</v>
      </c>
    </row>
    <row r="962" spans="1:1">
      <c r="A962" s="89" t="s">
        <v>334</v>
      </c>
    </row>
    <row r="963" spans="1:1">
      <c r="A963" s="89" t="s">
        <v>315</v>
      </c>
    </row>
    <row r="964" spans="1:1">
      <c r="A964" s="89" t="s">
        <v>335</v>
      </c>
    </row>
    <row r="965" spans="1:1">
      <c r="A965" s="89" t="s">
        <v>315</v>
      </c>
    </row>
    <row r="966" spans="1:1">
      <c r="A966" s="89" t="s">
        <v>336</v>
      </c>
    </row>
    <row r="967" spans="1:1">
      <c r="A967" s="89" t="s">
        <v>319</v>
      </c>
    </row>
    <row r="968" spans="1:1">
      <c r="A968" s="89" t="s">
        <v>337</v>
      </c>
    </row>
    <row r="969" spans="1:1">
      <c r="A969" s="89" t="s">
        <v>590</v>
      </c>
    </row>
    <row r="970" spans="1:1">
      <c r="A970" s="89" t="s">
        <v>320</v>
      </c>
    </row>
    <row r="971" spans="1:1">
      <c r="A971" s="89" t="s">
        <v>402</v>
      </c>
    </row>
    <row r="972" spans="1:1">
      <c r="A972" s="89" t="s">
        <v>562</v>
      </c>
    </row>
    <row r="973" spans="1:1">
      <c r="A973" s="89" t="s">
        <v>325</v>
      </c>
    </row>
    <row r="974" spans="1:1">
      <c r="A974" s="89"/>
    </row>
    <row r="975" spans="1:1">
      <c r="A975" s="89" t="s">
        <v>322</v>
      </c>
    </row>
    <row r="976" spans="1:1">
      <c r="A976" s="89"/>
    </row>
    <row r="977" spans="1:1">
      <c r="A977" s="89" t="s">
        <v>415</v>
      </c>
    </row>
    <row r="978" spans="1:1">
      <c r="A978" s="89" t="s">
        <v>370</v>
      </c>
    </row>
    <row r="979" spans="1:1">
      <c r="A979" s="89" t="s">
        <v>310</v>
      </c>
    </row>
    <row r="980" spans="1:1">
      <c r="A980" s="89" t="s">
        <v>331</v>
      </c>
    </row>
    <row r="981" spans="1:1">
      <c r="A981" s="89" t="s">
        <v>332</v>
      </c>
    </row>
    <row r="982" spans="1:1">
      <c r="A982" s="89" t="s">
        <v>313</v>
      </c>
    </row>
    <row r="983" spans="1:1">
      <c r="A983" s="89" t="s">
        <v>333</v>
      </c>
    </row>
    <row r="984" spans="1:1">
      <c r="A984" s="89" t="s">
        <v>315</v>
      </c>
    </row>
    <row r="985" spans="1:1">
      <c r="A985" s="89" t="s">
        <v>334</v>
      </c>
    </row>
    <row r="986" spans="1:1">
      <c r="A986" s="89" t="s">
        <v>315</v>
      </c>
    </row>
    <row r="987" spans="1:1">
      <c r="A987" s="89" t="s">
        <v>335</v>
      </c>
    </row>
    <row r="988" spans="1:1">
      <c r="A988" s="89" t="s">
        <v>315</v>
      </c>
    </row>
    <row r="989" spans="1:1">
      <c r="A989" s="89" t="s">
        <v>336</v>
      </c>
    </row>
    <row r="990" spans="1:1">
      <c r="A990" s="89" t="s">
        <v>319</v>
      </c>
    </row>
    <row r="991" spans="1:1">
      <c r="A991" s="89" t="s">
        <v>337</v>
      </c>
    </row>
    <row r="992" spans="1:1">
      <c r="A992" s="89" t="s">
        <v>590</v>
      </c>
    </row>
    <row r="993" spans="1:1">
      <c r="A993" s="89" t="s">
        <v>320</v>
      </c>
    </row>
    <row r="994" spans="1:1">
      <c r="A994" s="89" t="s">
        <v>416</v>
      </c>
    </row>
    <row r="995" spans="1:1">
      <c r="A995" s="89" t="s">
        <v>562</v>
      </c>
    </row>
    <row r="996" spans="1:1">
      <c r="A996" s="89" t="s">
        <v>325</v>
      </c>
    </row>
    <row r="997" spans="1:1">
      <c r="A997" s="89"/>
    </row>
    <row r="998" spans="1:1">
      <c r="A998" s="89" t="s">
        <v>322</v>
      </c>
    </row>
    <row r="999" spans="1:1">
      <c r="A999" s="89"/>
    </row>
    <row r="1000" spans="1:1">
      <c r="A1000" s="89" t="s">
        <v>417</v>
      </c>
    </row>
    <row r="1001" spans="1:1">
      <c r="A1001" s="89" t="s">
        <v>372</v>
      </c>
    </row>
    <row r="1002" spans="1:1">
      <c r="A1002" s="89" t="s">
        <v>310</v>
      </c>
    </row>
    <row r="1003" spans="1:1">
      <c r="A1003" s="89" t="s">
        <v>331</v>
      </c>
    </row>
    <row r="1004" spans="1:1">
      <c r="A1004" s="89" t="s">
        <v>332</v>
      </c>
    </row>
    <row r="1005" spans="1:1">
      <c r="A1005" s="89" t="s">
        <v>313</v>
      </c>
    </row>
    <row r="1006" spans="1:1">
      <c r="A1006" s="89" t="s">
        <v>333</v>
      </c>
    </row>
    <row r="1007" spans="1:1">
      <c r="A1007" s="89" t="s">
        <v>315</v>
      </c>
    </row>
    <row r="1008" spans="1:1">
      <c r="A1008" s="89" t="s">
        <v>334</v>
      </c>
    </row>
    <row r="1009" spans="1:1">
      <c r="A1009" s="89" t="s">
        <v>315</v>
      </c>
    </row>
    <row r="1010" spans="1:1">
      <c r="A1010" s="89" t="s">
        <v>335</v>
      </c>
    </row>
    <row r="1011" spans="1:1">
      <c r="A1011" s="89" t="s">
        <v>315</v>
      </c>
    </row>
    <row r="1012" spans="1:1">
      <c r="A1012" s="89" t="s">
        <v>336</v>
      </c>
    </row>
    <row r="1013" spans="1:1">
      <c r="A1013" s="89" t="s">
        <v>319</v>
      </c>
    </row>
    <row r="1014" spans="1:1">
      <c r="A1014" s="89" t="s">
        <v>337</v>
      </c>
    </row>
    <row r="1015" spans="1:1">
      <c r="A1015" s="89" t="s">
        <v>590</v>
      </c>
    </row>
    <row r="1016" spans="1:1">
      <c r="A1016" s="89" t="s">
        <v>320</v>
      </c>
    </row>
    <row r="1017" spans="1:1">
      <c r="A1017" s="89" t="s">
        <v>402</v>
      </c>
    </row>
    <row r="1018" spans="1:1">
      <c r="A1018" s="89" t="s">
        <v>562</v>
      </c>
    </row>
    <row r="1019" spans="1:1">
      <c r="A1019" s="89" t="s">
        <v>325</v>
      </c>
    </row>
    <row r="1020" spans="1:1">
      <c r="A1020" s="89"/>
    </row>
    <row r="1021" spans="1:1">
      <c r="A1021" s="89" t="s">
        <v>322</v>
      </c>
    </row>
    <row r="1022" spans="1:1">
      <c r="A1022" s="89"/>
    </row>
    <row r="1023" spans="1:1">
      <c r="A1023" s="89" t="s">
        <v>418</v>
      </c>
    </row>
    <row r="1024" spans="1:1">
      <c r="A1024" s="89" t="s">
        <v>374</v>
      </c>
    </row>
    <row r="1025" spans="1:1">
      <c r="A1025" s="89" t="s">
        <v>310</v>
      </c>
    </row>
    <row r="1026" spans="1:1">
      <c r="A1026" s="89" t="s">
        <v>331</v>
      </c>
    </row>
    <row r="1027" spans="1:1">
      <c r="A1027" s="89" t="s">
        <v>332</v>
      </c>
    </row>
    <row r="1028" spans="1:1">
      <c r="A1028" s="89" t="s">
        <v>313</v>
      </c>
    </row>
    <row r="1029" spans="1:1">
      <c r="A1029" s="89" t="s">
        <v>333</v>
      </c>
    </row>
    <row r="1030" spans="1:1">
      <c r="A1030" s="89" t="s">
        <v>315</v>
      </c>
    </row>
    <row r="1031" spans="1:1">
      <c r="A1031" s="89" t="s">
        <v>334</v>
      </c>
    </row>
    <row r="1032" spans="1:1">
      <c r="A1032" s="89" t="s">
        <v>315</v>
      </c>
    </row>
    <row r="1033" spans="1:1">
      <c r="A1033" s="89" t="s">
        <v>335</v>
      </c>
    </row>
    <row r="1034" spans="1:1">
      <c r="A1034" s="89" t="s">
        <v>315</v>
      </c>
    </row>
    <row r="1035" spans="1:1">
      <c r="A1035" s="89" t="s">
        <v>336</v>
      </c>
    </row>
    <row r="1036" spans="1:1">
      <c r="A1036" s="89" t="s">
        <v>319</v>
      </c>
    </row>
    <row r="1037" spans="1:1">
      <c r="A1037" s="89" t="s">
        <v>337</v>
      </c>
    </row>
    <row r="1038" spans="1:1">
      <c r="A1038" s="89" t="s">
        <v>590</v>
      </c>
    </row>
    <row r="1039" spans="1:1">
      <c r="A1039" s="89" t="s">
        <v>320</v>
      </c>
    </row>
    <row r="1040" spans="1:1">
      <c r="A1040" s="89" t="s">
        <v>402</v>
      </c>
    </row>
    <row r="1041" spans="1:1">
      <c r="A1041" s="89" t="s">
        <v>562</v>
      </c>
    </row>
    <row r="1042" spans="1:1">
      <c r="A1042" s="89" t="s">
        <v>325</v>
      </c>
    </row>
    <row r="1043" spans="1:1">
      <c r="A1043" s="89"/>
    </row>
    <row r="1044" spans="1:1">
      <c r="A1044" s="89" t="s">
        <v>322</v>
      </c>
    </row>
    <row r="1045" spans="1:1">
      <c r="A1045" s="89"/>
    </row>
    <row r="1046" spans="1:1">
      <c r="A1046" s="89" t="s">
        <v>419</v>
      </c>
    </row>
    <row r="1047" spans="1:1">
      <c r="A1047" s="89" t="s">
        <v>376</v>
      </c>
    </row>
    <row r="1048" spans="1:1">
      <c r="A1048" s="89" t="s">
        <v>310</v>
      </c>
    </row>
    <row r="1049" spans="1:1">
      <c r="A1049" s="89" t="s">
        <v>331</v>
      </c>
    </row>
    <row r="1050" spans="1:1">
      <c r="A1050" s="89" t="s">
        <v>377</v>
      </c>
    </row>
    <row r="1051" spans="1:1">
      <c r="A1051" s="89" t="s">
        <v>313</v>
      </c>
    </row>
    <row r="1052" spans="1:1">
      <c r="A1052" s="89" t="s">
        <v>378</v>
      </c>
    </row>
    <row r="1053" spans="1:1">
      <c r="A1053" s="89" t="s">
        <v>315</v>
      </c>
    </row>
    <row r="1054" spans="1:1">
      <c r="A1054" s="89" t="s">
        <v>379</v>
      </c>
    </row>
    <row r="1055" spans="1:1">
      <c r="A1055" s="89" t="s">
        <v>315</v>
      </c>
    </row>
    <row r="1056" spans="1:1">
      <c r="A1056" s="89" t="s">
        <v>380</v>
      </c>
    </row>
    <row r="1057" spans="1:1">
      <c r="A1057" s="89" t="s">
        <v>315</v>
      </c>
    </row>
    <row r="1058" spans="1:1">
      <c r="A1058" s="89" t="s">
        <v>381</v>
      </c>
    </row>
    <row r="1059" spans="1:1">
      <c r="A1059" s="89" t="s">
        <v>319</v>
      </c>
    </row>
    <row r="1060" spans="1:1">
      <c r="A1060" s="89" t="s">
        <v>337</v>
      </c>
    </row>
    <row r="1061" spans="1:1">
      <c r="A1061" s="89" t="s">
        <v>590</v>
      </c>
    </row>
    <row r="1062" spans="1:1">
      <c r="A1062" s="89" t="s">
        <v>320</v>
      </c>
    </row>
    <row r="1063" spans="1:1">
      <c r="A1063" s="89" t="s">
        <v>402</v>
      </c>
    </row>
    <row r="1064" spans="1:1">
      <c r="A1064" s="89" t="s">
        <v>562</v>
      </c>
    </row>
    <row r="1065" spans="1:1">
      <c r="A1065" s="89" t="s">
        <v>325</v>
      </c>
    </row>
    <row r="1066" spans="1:1">
      <c r="A1066" s="89"/>
    </row>
    <row r="1067" spans="1:1">
      <c r="A1067" s="89" t="s">
        <v>322</v>
      </c>
    </row>
    <row r="1068" spans="1:1">
      <c r="A1068" s="89"/>
    </row>
    <row r="1069" spans="1:1">
      <c r="A1069" s="89" t="s">
        <v>420</v>
      </c>
    </row>
    <row r="1070" spans="1:1">
      <c r="A1070" s="89" t="s">
        <v>383</v>
      </c>
    </row>
    <row r="1071" spans="1:1">
      <c r="A1071" s="89" t="s">
        <v>310</v>
      </c>
    </row>
    <row r="1072" spans="1:1">
      <c r="A1072" s="89" t="s">
        <v>331</v>
      </c>
    </row>
    <row r="1073" spans="1:1">
      <c r="A1073" s="89" t="s">
        <v>332</v>
      </c>
    </row>
    <row r="1074" spans="1:1">
      <c r="A1074" s="89" t="s">
        <v>313</v>
      </c>
    </row>
    <row r="1075" spans="1:1">
      <c r="A1075" s="89" t="s">
        <v>333</v>
      </c>
    </row>
    <row r="1076" spans="1:1">
      <c r="A1076" s="89" t="s">
        <v>315</v>
      </c>
    </row>
    <row r="1077" spans="1:1">
      <c r="A1077" s="89" t="s">
        <v>334</v>
      </c>
    </row>
    <row r="1078" spans="1:1">
      <c r="A1078" s="89" t="s">
        <v>315</v>
      </c>
    </row>
    <row r="1079" spans="1:1">
      <c r="A1079" s="89" t="s">
        <v>335</v>
      </c>
    </row>
    <row r="1080" spans="1:1">
      <c r="A1080" s="89" t="s">
        <v>315</v>
      </c>
    </row>
    <row r="1081" spans="1:1">
      <c r="A1081" s="89" t="s">
        <v>336</v>
      </c>
    </row>
    <row r="1082" spans="1:1">
      <c r="A1082" s="89" t="s">
        <v>319</v>
      </c>
    </row>
    <row r="1083" spans="1:1">
      <c r="A1083" s="89" t="s">
        <v>337</v>
      </c>
    </row>
    <row r="1084" spans="1:1">
      <c r="A1084" s="89" t="s">
        <v>590</v>
      </c>
    </row>
    <row r="1085" spans="1:1">
      <c r="A1085" s="89" t="s">
        <v>320</v>
      </c>
    </row>
    <row r="1086" spans="1:1">
      <c r="A1086" s="89" t="s">
        <v>402</v>
      </c>
    </row>
    <row r="1087" spans="1:1">
      <c r="A1087" s="89" t="s">
        <v>562</v>
      </c>
    </row>
    <row r="1088" spans="1:1">
      <c r="A1088" s="89" t="s">
        <v>325</v>
      </c>
    </row>
    <row r="1089" spans="1:1">
      <c r="A1089" s="89"/>
    </row>
    <row r="1090" spans="1:1">
      <c r="A1090" s="89" t="s">
        <v>322</v>
      </c>
    </row>
    <row r="1091" spans="1:1">
      <c r="A1091" s="89"/>
    </row>
    <row r="1092" spans="1:1">
      <c r="A1092" s="89" t="s">
        <v>421</v>
      </c>
    </row>
    <row r="1093" spans="1:1">
      <c r="A1093" s="89" t="s">
        <v>385</v>
      </c>
    </row>
    <row r="1094" spans="1:1">
      <c r="A1094" s="89" t="s">
        <v>310</v>
      </c>
    </row>
    <row r="1095" spans="1:1">
      <c r="A1095" s="89" t="s">
        <v>331</v>
      </c>
    </row>
    <row r="1096" spans="1:1">
      <c r="A1096" s="89" t="s">
        <v>377</v>
      </c>
    </row>
    <row r="1097" spans="1:1">
      <c r="A1097" s="89" t="s">
        <v>313</v>
      </c>
    </row>
    <row r="1098" spans="1:1">
      <c r="A1098" s="89" t="s">
        <v>378</v>
      </c>
    </row>
    <row r="1099" spans="1:1">
      <c r="A1099" s="89" t="s">
        <v>315</v>
      </c>
    </row>
    <row r="1100" spans="1:1">
      <c r="A1100" s="89" t="s">
        <v>379</v>
      </c>
    </row>
    <row r="1101" spans="1:1">
      <c r="A1101" s="89" t="s">
        <v>315</v>
      </c>
    </row>
    <row r="1102" spans="1:1">
      <c r="A1102" s="89" t="s">
        <v>380</v>
      </c>
    </row>
    <row r="1103" spans="1:1">
      <c r="A1103" s="89" t="s">
        <v>315</v>
      </c>
    </row>
    <row r="1104" spans="1:1">
      <c r="A1104" s="89" t="s">
        <v>381</v>
      </c>
    </row>
    <row r="1105" spans="1:1">
      <c r="A1105" s="89" t="s">
        <v>319</v>
      </c>
    </row>
    <row r="1106" spans="1:1">
      <c r="A1106" s="89" t="s">
        <v>337</v>
      </c>
    </row>
    <row r="1107" spans="1:1">
      <c r="A1107" s="89" t="s">
        <v>590</v>
      </c>
    </row>
    <row r="1108" spans="1:1">
      <c r="A1108" s="89" t="s">
        <v>320</v>
      </c>
    </row>
    <row r="1109" spans="1:1">
      <c r="A1109" s="89" t="s">
        <v>402</v>
      </c>
    </row>
    <row r="1110" spans="1:1">
      <c r="A1110" s="89" t="s">
        <v>562</v>
      </c>
    </row>
    <row r="1111" spans="1:1">
      <c r="A1111" s="89" t="s">
        <v>325</v>
      </c>
    </row>
    <row r="1112" spans="1:1">
      <c r="A1112" s="89"/>
    </row>
    <row r="1113" spans="1:1">
      <c r="A1113" s="89" t="s">
        <v>322</v>
      </c>
    </row>
    <row r="1114" spans="1:1">
      <c r="A1114" s="89"/>
    </row>
    <row r="1115" spans="1:1">
      <c r="A1115" s="89" t="s">
        <v>422</v>
      </c>
    </row>
    <row r="1116" spans="1:1">
      <c r="A1116" s="89" t="s">
        <v>387</v>
      </c>
    </row>
    <row r="1117" spans="1:1">
      <c r="A1117" s="89" t="s">
        <v>310</v>
      </c>
    </row>
    <row r="1118" spans="1:1">
      <c r="A1118" s="89" t="s">
        <v>331</v>
      </c>
    </row>
    <row r="1119" spans="1:1">
      <c r="A1119" s="89" t="s">
        <v>332</v>
      </c>
    </row>
    <row r="1120" spans="1:1">
      <c r="A1120" s="89" t="s">
        <v>313</v>
      </c>
    </row>
    <row r="1121" spans="1:1">
      <c r="A1121" s="89" t="s">
        <v>333</v>
      </c>
    </row>
    <row r="1122" spans="1:1">
      <c r="A1122" s="89" t="s">
        <v>315</v>
      </c>
    </row>
    <row r="1123" spans="1:1">
      <c r="A1123" s="89" t="s">
        <v>334</v>
      </c>
    </row>
    <row r="1124" spans="1:1">
      <c r="A1124" s="89" t="s">
        <v>315</v>
      </c>
    </row>
    <row r="1125" spans="1:1">
      <c r="A1125" s="89" t="s">
        <v>335</v>
      </c>
    </row>
    <row r="1126" spans="1:1">
      <c r="A1126" s="89" t="s">
        <v>315</v>
      </c>
    </row>
    <row r="1127" spans="1:1">
      <c r="A1127" s="89" t="s">
        <v>336</v>
      </c>
    </row>
    <row r="1128" spans="1:1">
      <c r="A1128" s="89" t="s">
        <v>319</v>
      </c>
    </row>
    <row r="1129" spans="1:1">
      <c r="A1129" s="89" t="s">
        <v>337</v>
      </c>
    </row>
    <row r="1130" spans="1:1">
      <c r="A1130" s="89" t="s">
        <v>341</v>
      </c>
    </row>
    <row r="1131" spans="1:1">
      <c r="A1131" s="89" t="s">
        <v>590</v>
      </c>
    </row>
    <row r="1132" spans="1:1">
      <c r="A1132" s="89" t="s">
        <v>416</v>
      </c>
    </row>
    <row r="1133" spans="1:1">
      <c r="A1133" s="89" t="s">
        <v>563</v>
      </c>
    </row>
    <row r="1134" spans="1:1">
      <c r="A1134" s="89" t="s">
        <v>325</v>
      </c>
    </row>
    <row r="1135" spans="1:1">
      <c r="A1135" s="89"/>
    </row>
    <row r="1136" spans="1:1">
      <c r="A1136" s="89" t="s">
        <v>322</v>
      </c>
    </row>
    <row r="1137" spans="1:1">
      <c r="A1137" s="89"/>
    </row>
    <row r="1138" spans="1:1">
      <c r="A1138" s="89" t="s">
        <v>424</v>
      </c>
    </row>
    <row r="1139" spans="1:1">
      <c r="A1139" s="89" t="s">
        <v>389</v>
      </c>
    </row>
    <row r="1140" spans="1:1">
      <c r="A1140" s="89" t="s">
        <v>310</v>
      </c>
    </row>
    <row r="1141" spans="1:1">
      <c r="A1141" s="89" t="s">
        <v>311</v>
      </c>
    </row>
    <row r="1142" spans="1:1">
      <c r="A1142" s="89" t="s">
        <v>312</v>
      </c>
    </row>
    <row r="1143" spans="1:1">
      <c r="A1143" s="89" t="s">
        <v>313</v>
      </c>
    </row>
    <row r="1144" spans="1:1">
      <c r="A1144" s="89" t="s">
        <v>314</v>
      </c>
    </row>
    <row r="1145" spans="1:1">
      <c r="A1145" s="89" t="s">
        <v>315</v>
      </c>
    </row>
    <row r="1146" spans="1:1">
      <c r="A1146" s="89" t="s">
        <v>316</v>
      </c>
    </row>
    <row r="1147" spans="1:1">
      <c r="A1147" s="89" t="s">
        <v>315</v>
      </c>
    </row>
    <row r="1148" spans="1:1">
      <c r="A1148" s="89" t="s">
        <v>317</v>
      </c>
    </row>
    <row r="1149" spans="1:1">
      <c r="A1149" s="89" t="s">
        <v>315</v>
      </c>
    </row>
    <row r="1150" spans="1:1">
      <c r="A1150" s="89" t="s">
        <v>390</v>
      </c>
    </row>
    <row r="1151" spans="1:1">
      <c r="A1151" s="89" t="s">
        <v>319</v>
      </c>
    </row>
    <row r="1152" spans="1:1">
      <c r="A1152" s="89" t="s">
        <v>391</v>
      </c>
    </row>
    <row r="1153" spans="1:1">
      <c r="A1153" s="89" t="s">
        <v>590</v>
      </c>
    </row>
    <row r="1154" spans="1:1">
      <c r="A1154" s="89" t="s">
        <v>320</v>
      </c>
    </row>
    <row r="1155" spans="1:1">
      <c r="A1155" s="89" t="s">
        <v>402</v>
      </c>
    </row>
    <row r="1156" spans="1:1">
      <c r="A1156" s="89" t="s">
        <v>562</v>
      </c>
    </row>
    <row r="1157" spans="1:1">
      <c r="A1157" s="89" t="s">
        <v>425</v>
      </c>
    </row>
  </sheetData>
  <sortState xmlns:xlrd2="http://schemas.microsoft.com/office/spreadsheetml/2017/richdata2" ref="AC2:AG52">
    <sortCondition ref="AE1"/>
  </sortState>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vt:i4>
      </vt:variant>
    </vt:vector>
  </HeadingPairs>
  <TitlesOfParts>
    <vt:vector size="11" baseType="lpstr">
      <vt:lpstr>PSIFIs_IBW_Indonesia</vt:lpstr>
      <vt:lpstr>Metadata Codes</vt:lpstr>
      <vt:lpstr>Q Financing 202406</vt:lpstr>
      <vt:lpstr>Q Financing 202409</vt:lpstr>
      <vt:lpstr>Q Financing 202403</vt:lpstr>
      <vt:lpstr>Q Financing 202312</vt:lpstr>
      <vt:lpstr>query</vt:lpstr>
      <vt:lpstr>pbkq422</vt:lpstr>
      <vt:lpstr>query financing</vt:lpstr>
      <vt:lpstr>pfq422</vt:lpstr>
      <vt:lpstr>'Metadata Codes'!Print_Area</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Amany</dc:creator>
  <cp:lastModifiedBy>Kazi Md. Masum</cp:lastModifiedBy>
  <cp:lastPrinted>2016-05-27T01:37:16Z</cp:lastPrinted>
  <dcterms:created xsi:type="dcterms:W3CDTF">2015-02-07T15:57:19Z</dcterms:created>
  <dcterms:modified xsi:type="dcterms:W3CDTF">2025-02-26T07:23:47Z</dcterms:modified>
</cp:coreProperties>
</file>