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always" defaultThemeVersion="124226"/>
  <workbookProtection workbookAlgorithmName="SHA-512" workbookHashValue="4ML4fLHdEtI9Nk7oUSYwccYgUMrvNJVX0Ot0EE20eu6cN9Mwe8GX6Y6neF36fmZ3VAWSl7TswPoZsQs2KszfnQ==" workbookSaltValue="DpvUq6vzulCsab0LV3PS7w==" workbookSpinCount="100000" lockStructure="1"/>
  <bookViews>
    <workbookView xWindow="0" yWindow="0" windowWidth="20490" windowHeight="6855"/>
  </bookViews>
  <sheets>
    <sheet name="Market Risk" sheetId="7" r:id="rId1"/>
  </sheets>
  <externalReferences>
    <externalReference r:id="rId2"/>
    <externalReference r:id="rId3"/>
  </externalReferences>
  <definedNames>
    <definedName name="_xlnm.Print_Area" localSheetId="0">'Market Risk'!$A$1:$G$38</definedName>
  </definedNames>
  <calcPr calcId="152511"/>
</workbook>
</file>

<file path=xl/calcChain.xml><?xml version="1.0" encoding="utf-8"?>
<calcChain xmlns="http://schemas.openxmlformats.org/spreadsheetml/2006/main">
  <c r="G32" i="7" l="1"/>
  <c r="F32" i="7"/>
  <c r="E32" i="7"/>
  <c r="D32" i="7"/>
  <c r="C32" i="7"/>
  <c r="G31" i="7"/>
  <c r="F31" i="7"/>
  <c r="E31" i="7"/>
  <c r="D31" i="7"/>
  <c r="C31" i="7"/>
  <c r="G28" i="7"/>
  <c r="F28" i="7"/>
  <c r="E28" i="7"/>
  <c r="D28" i="7"/>
  <c r="C28" i="7"/>
  <c r="C12" i="7"/>
  <c r="D12" i="7"/>
  <c r="E12" i="7"/>
  <c r="G27" i="7"/>
  <c r="F27" i="7"/>
  <c r="E27" i="7"/>
  <c r="D27" i="7"/>
  <c r="C27" i="7"/>
  <c r="G17" i="7"/>
  <c r="F17" i="7"/>
  <c r="E17" i="7"/>
  <c r="D17" i="7"/>
  <c r="C17" i="7"/>
  <c r="G16" i="7"/>
  <c r="F16" i="7"/>
  <c r="E16" i="7"/>
  <c r="D16" i="7"/>
  <c r="C16" i="7"/>
  <c r="G13" i="7"/>
  <c r="F13" i="7"/>
  <c r="E13" i="7"/>
  <c r="D13" i="7"/>
  <c r="C13" i="7"/>
  <c r="G12" i="7"/>
  <c r="F12" i="7"/>
  <c r="B27" i="7"/>
  <c r="C21" i="7"/>
  <c r="C36" i="7"/>
  <c r="C19" i="7"/>
  <c r="B12" i="7"/>
  <c r="C23" i="7"/>
  <c r="C34" i="7"/>
  <c r="C38" i="7"/>
  <c r="B32" i="7"/>
  <c r="B31" i="7"/>
  <c r="B17" i="7"/>
  <c r="B16" i="7"/>
  <c r="B28" i="7"/>
  <c r="B13" i="7"/>
  <c r="B21" i="7"/>
  <c r="B36" i="7"/>
  <c r="D21" i="7"/>
  <c r="D36" i="7"/>
  <c r="E21" i="7"/>
  <c r="E36" i="7"/>
  <c r="F21" i="7"/>
  <c r="F36" i="7"/>
  <c r="G21" i="7"/>
  <c r="G36" i="7"/>
  <c r="B19" i="7"/>
  <c r="B34" i="7"/>
  <c r="D19" i="7"/>
  <c r="E19" i="7"/>
  <c r="E34" i="7"/>
  <c r="F19" i="7"/>
  <c r="F34" i="7"/>
  <c r="G19" i="7"/>
  <c r="D34" i="7"/>
  <c r="D38" i="7"/>
  <c r="D23" i="7"/>
  <c r="G34" i="7"/>
  <c r="G38" i="7"/>
  <c r="G23" i="7"/>
  <c r="F23" i="7"/>
  <c r="F38" i="7"/>
  <c r="B23" i="7"/>
  <c r="B38" i="7"/>
  <c r="E38" i="7"/>
  <c r="E23" i="7"/>
</calcChain>
</file>

<file path=xl/sharedStrings.xml><?xml version="1.0" encoding="utf-8"?>
<sst xmlns="http://schemas.openxmlformats.org/spreadsheetml/2006/main" count="30" uniqueCount="21">
  <si>
    <t>IFSI (Islamic banking)</t>
  </si>
  <si>
    <t>IIFS 1</t>
  </si>
  <si>
    <t>IIFS 2</t>
  </si>
  <si>
    <t>IIFS 3</t>
  </si>
  <si>
    <t>IIFS 4</t>
  </si>
  <si>
    <t>IIFS 5</t>
  </si>
  <si>
    <t>Regulatory capital</t>
  </si>
  <si>
    <t>Risk-weighted assets (RWA)</t>
  </si>
  <si>
    <t>Capital adequacy ratio (CAR) pre-shock</t>
  </si>
  <si>
    <t>Regulatory capital post-shock</t>
  </si>
  <si>
    <t>RWA post-shock</t>
  </si>
  <si>
    <t>Macroeconomic Shock 1</t>
  </si>
  <si>
    <t>Credit Shock 1 and 1A</t>
  </si>
  <si>
    <t>Impact on Regulatory Capital</t>
  </si>
  <si>
    <t>Impact on RWA</t>
  </si>
  <si>
    <t>Market Shock 1</t>
  </si>
  <si>
    <t>Macroeconomic Shock 2</t>
  </si>
  <si>
    <t>Credit Shock 2</t>
  </si>
  <si>
    <t>Market Shock 2</t>
  </si>
  <si>
    <t>Capital adequacy ratio (CAR) post-shock</t>
  </si>
  <si>
    <t>Section 3.5.2 Scenario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</si>
</sst>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4" fillId="0" borderId="0" xfId="0" applyFont="1" applyBorder="1" applyAlignment="1" applyProtection="1">
      <alignment horizontal="left" wrapText="1" indent="2"/>
      <protection locked="0"/>
    </xf>
    <xf numFmtId="3" fontId="4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4" fillId="0" borderId="0" xfId="0" applyFont="1" applyBorder="1" applyAlignment="1" applyProtection="1">
      <alignment horizontal="left" wrapText="1" indent="3"/>
      <protection locked="0"/>
    </xf>
    <xf numFmtId="0" fontId="1" fillId="0" borderId="0" xfId="0" applyFont="1" applyBorder="1" applyAlignment="1" applyProtection="1">
      <alignment horizontal="left" wrapText="1" indent="2"/>
      <protection locked="0"/>
    </xf>
    <xf numFmtId="3" fontId="1" fillId="0" borderId="0" xfId="0" applyNumberFormat="1" applyFont="1" applyAlignment="1">
      <alignment horizontal="center"/>
    </xf>
    <xf numFmtId="3" fontId="0" fillId="0" borderId="0" xfId="0" applyNumberFormat="1"/>
    <xf numFmtId="3" fontId="4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164" fontId="2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yed%20faiq\Desktop\TN-2%20-%20Credit%20Risk%20Templ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yed%20faiq\Desktop\TN-2%20-%20Market%20Risk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 Risk"/>
    </sheetNames>
    <sheetDataSet>
      <sheetData sheetId="0">
        <row r="52">
          <cell r="C52">
            <v>4902.3600000000006</v>
          </cell>
          <cell r="D52">
            <v>2636</v>
          </cell>
          <cell r="E52">
            <v>2122.16</v>
          </cell>
          <cell r="F52">
            <v>3290.26</v>
          </cell>
          <cell r="G52">
            <v>2788.04</v>
          </cell>
        </row>
        <row r="54">
          <cell r="C54">
            <v>57905</v>
          </cell>
          <cell r="D54">
            <v>31692.5</v>
          </cell>
          <cell r="E54">
            <v>25367.5</v>
          </cell>
          <cell r="F54">
            <v>37421.25</v>
          </cell>
          <cell r="G54">
            <v>33973.5</v>
          </cell>
        </row>
        <row r="102">
          <cell r="C102">
            <v>4370.4762500000006</v>
          </cell>
          <cell r="D102">
            <v>2385.0612500000002</v>
          </cell>
          <cell r="E102">
            <v>1926.5574999999999</v>
          </cell>
          <cell r="F102">
            <v>3006.9700000000003</v>
          </cell>
          <cell r="G102">
            <v>2480.9237499999999</v>
          </cell>
        </row>
        <row r="103">
          <cell r="C103">
            <v>57328.943187499994</v>
          </cell>
          <cell r="D103">
            <v>31429.4096875</v>
          </cell>
          <cell r="E103">
            <v>25155.479875000001</v>
          </cell>
          <cell r="F103">
            <v>37127.813499999997</v>
          </cell>
          <cell r="G103">
            <v>33647.761562499996</v>
          </cell>
        </row>
        <row r="165">
          <cell r="C165">
            <v>4607.7450000000008</v>
          </cell>
          <cell r="D165">
            <v>2488.31</v>
          </cell>
          <cell r="E165">
            <v>1999.1149999999998</v>
          </cell>
          <cell r="F165">
            <v>3128.92</v>
          </cell>
          <cell r="G165">
            <v>2591.5250000000001</v>
          </cell>
        </row>
        <row r="166">
          <cell r="C166">
            <v>57610.385000000002</v>
          </cell>
          <cell r="D166">
            <v>31544.81</v>
          </cell>
          <cell r="E166">
            <v>25244.454999999998</v>
          </cell>
          <cell r="F166">
            <v>37259.909999999996</v>
          </cell>
          <cell r="G166">
            <v>33776.985000000001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et Risk"/>
    </sheetNames>
    <sheetDataSet>
      <sheetData sheetId="0">
        <row r="26">
          <cell r="C26">
            <v>4902.3600000000006</v>
          </cell>
          <cell r="D26">
            <v>2636</v>
          </cell>
          <cell r="E26">
            <v>2122.16</v>
          </cell>
          <cell r="F26">
            <v>3290.26</v>
          </cell>
          <cell r="G26">
            <v>2788.04</v>
          </cell>
        </row>
        <row r="28">
          <cell r="C28">
            <v>57905</v>
          </cell>
          <cell r="D28">
            <v>31692.5</v>
          </cell>
          <cell r="E28">
            <v>25367.5</v>
          </cell>
          <cell r="F28">
            <v>37421.25</v>
          </cell>
          <cell r="G28">
            <v>33973.5</v>
          </cell>
        </row>
        <row r="48">
          <cell r="C48">
            <v>4763.0600000000004</v>
          </cell>
          <cell r="D48">
            <v>2529.8874999999998</v>
          </cell>
          <cell r="E48">
            <v>2039.7349999999999</v>
          </cell>
          <cell r="F48">
            <v>3222.96</v>
          </cell>
          <cell r="G48">
            <v>2721.44</v>
          </cell>
        </row>
        <row r="49">
          <cell r="C49">
            <v>57643.8125</v>
          </cell>
          <cell r="D49">
            <v>31493.5390625</v>
          </cell>
          <cell r="E49">
            <v>25212.953125</v>
          </cell>
          <cell r="F49">
            <v>37295.0625</v>
          </cell>
          <cell r="G49">
            <v>33848.625</v>
          </cell>
        </row>
        <row r="67">
          <cell r="C67">
            <v>4485.9787500000002</v>
          </cell>
          <cell r="D67">
            <v>2295.0968750000002</v>
          </cell>
          <cell r="E67">
            <v>1616.6553124999998</v>
          </cell>
          <cell r="F67">
            <v>3044.7287500000002</v>
          </cell>
          <cell r="G67">
            <v>2495.6243749999999</v>
          </cell>
        </row>
        <row r="68">
          <cell r="C68">
            <v>57640.503125000003</v>
          </cell>
          <cell r="D68">
            <v>31477.845312500001</v>
          </cell>
          <cell r="E68">
            <v>25082.867968750001</v>
          </cell>
          <cell r="F68">
            <v>37246.978125000001</v>
          </cell>
          <cell r="G68">
            <v>33798.276562500003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tabSelected="1" view="pageLayout" zoomScale="90" zoomScaleNormal="100" zoomScalePageLayoutView="90" workbookViewId="0"/>
  </sheetViews>
  <sheetFormatPr defaultRowHeight="15" x14ac:dyDescent="0.25"/>
  <cols>
    <col min="1" max="1" width="44.7109375" customWidth="1"/>
    <col min="2" max="2" width="14.42578125" style="2" bestFit="1" customWidth="1"/>
    <col min="3" max="3" width="8.5703125" style="21" customWidth="1"/>
    <col min="4" max="7" width="9.140625" style="2" customWidth="1"/>
  </cols>
  <sheetData>
    <row r="1" spans="1:13" ht="15.75" x14ac:dyDescent="0.25">
      <c r="A1" s="1" t="s">
        <v>20</v>
      </c>
    </row>
    <row r="2" spans="1:13" ht="31.5" x14ac:dyDescent="0.25">
      <c r="A2" s="3"/>
      <c r="B2" s="4" t="s">
        <v>0</v>
      </c>
      <c r="C2" s="22" t="s">
        <v>1</v>
      </c>
      <c r="D2" s="5" t="s">
        <v>2</v>
      </c>
      <c r="E2" s="5" t="s">
        <v>3</v>
      </c>
      <c r="F2" s="5" t="s">
        <v>4</v>
      </c>
      <c r="G2" s="5" t="s">
        <v>5</v>
      </c>
    </row>
    <row r="3" spans="1:13" ht="8.25" customHeight="1" x14ac:dyDescent="0.25">
      <c r="A3" s="6"/>
      <c r="B3" s="7"/>
      <c r="C3" s="23"/>
      <c r="D3" s="7"/>
      <c r="E3" s="7"/>
    </row>
    <row r="4" spans="1:13" ht="15.75" x14ac:dyDescent="0.25">
      <c r="A4" s="12" t="s">
        <v>6</v>
      </c>
      <c r="B4" s="27">
        <v>15738.82</v>
      </c>
      <c r="C4" s="25">
        <v>4902.3600000000006</v>
      </c>
      <c r="D4" s="27">
        <v>2636</v>
      </c>
      <c r="E4" s="27">
        <v>2122.16</v>
      </c>
      <c r="F4" s="27">
        <v>3290.26</v>
      </c>
      <c r="G4" s="27">
        <v>2788.04</v>
      </c>
      <c r="H4" s="19"/>
      <c r="I4" s="19"/>
    </row>
    <row r="5" spans="1:13" ht="9" customHeight="1" x14ac:dyDescent="0.25">
      <c r="A5" s="12"/>
      <c r="B5" s="28"/>
      <c r="C5" s="25"/>
      <c r="D5" s="28"/>
      <c r="E5" s="28"/>
      <c r="F5" s="28"/>
      <c r="G5" s="28"/>
      <c r="H5" s="18"/>
      <c r="I5" s="18"/>
      <c r="J5" s="19"/>
      <c r="K5" s="19"/>
      <c r="L5" s="19"/>
      <c r="M5" s="19"/>
    </row>
    <row r="6" spans="1:13" ht="15.75" x14ac:dyDescent="0.25">
      <c r="A6" s="12" t="s">
        <v>7</v>
      </c>
      <c r="B6" s="27">
        <v>186359.75</v>
      </c>
      <c r="C6" s="25">
        <v>57905</v>
      </c>
      <c r="D6" s="27">
        <v>31692.5</v>
      </c>
      <c r="E6" s="27">
        <v>25367.5</v>
      </c>
      <c r="F6" s="27">
        <v>37421.25</v>
      </c>
      <c r="G6" s="27">
        <v>33973.5</v>
      </c>
      <c r="H6" s="17"/>
      <c r="I6" s="17"/>
      <c r="J6" s="18"/>
      <c r="K6" s="18"/>
      <c r="L6" s="18"/>
      <c r="M6" s="18"/>
    </row>
    <row r="7" spans="1:13" ht="10.5" customHeight="1" thickBot="1" x14ac:dyDescent="0.3">
      <c r="A7" s="12"/>
      <c r="B7" s="11"/>
      <c r="C7" s="26"/>
      <c r="D7" s="11"/>
      <c r="E7" s="11"/>
      <c r="F7" s="11"/>
      <c r="G7" s="11"/>
      <c r="H7" s="19"/>
      <c r="I7" s="19"/>
      <c r="J7" s="17"/>
      <c r="K7" s="17"/>
      <c r="L7" s="17"/>
      <c r="M7" s="17"/>
    </row>
    <row r="8" spans="1:13" ht="16.5" thickBot="1" x14ac:dyDescent="0.3">
      <c r="A8" s="12" t="s">
        <v>8</v>
      </c>
      <c r="B8" s="30">
        <v>8.4453966052218892</v>
      </c>
      <c r="C8" s="29">
        <v>8.4662118987997594</v>
      </c>
      <c r="D8" s="30">
        <v>8.3174252583418795</v>
      </c>
      <c r="E8" s="30">
        <v>8.3656647284911791</v>
      </c>
      <c r="F8" s="30">
        <v>8.7924908975515255</v>
      </c>
      <c r="G8" s="30">
        <v>8.2065139005401271</v>
      </c>
      <c r="I8" s="17"/>
      <c r="J8" s="17"/>
      <c r="K8" s="17"/>
      <c r="L8" s="17"/>
      <c r="M8" s="17"/>
    </row>
    <row r="9" spans="1:13" ht="15.75" x14ac:dyDescent="0.25">
      <c r="A9" s="9"/>
      <c r="B9" s="10"/>
      <c r="C9" s="20"/>
      <c r="D9" s="10"/>
      <c r="E9" s="10"/>
      <c r="F9" s="10"/>
      <c r="G9" s="10"/>
      <c r="I9" s="17"/>
      <c r="J9" s="17"/>
      <c r="K9" s="17"/>
      <c r="L9" s="17"/>
      <c r="M9" s="17"/>
    </row>
    <row r="10" spans="1:13" ht="15.75" x14ac:dyDescent="0.25">
      <c r="A10" s="31" t="s">
        <v>11</v>
      </c>
      <c r="B10" s="19"/>
      <c r="C10" s="25"/>
      <c r="D10" s="19"/>
      <c r="E10" s="19"/>
      <c r="F10" s="19"/>
      <c r="G10" s="19"/>
      <c r="I10" s="17"/>
      <c r="J10" s="19"/>
      <c r="K10" s="19"/>
      <c r="L10" s="19"/>
      <c r="M10" s="19"/>
    </row>
    <row r="11" spans="1:13" ht="15.75" x14ac:dyDescent="0.25">
      <c r="A11" s="15" t="s">
        <v>12</v>
      </c>
      <c r="B11" s="18"/>
      <c r="C11" s="20"/>
      <c r="D11" s="18"/>
      <c r="E11" s="18"/>
      <c r="F11" s="18"/>
      <c r="G11" s="18"/>
      <c r="I11" s="17"/>
      <c r="J11" s="18"/>
      <c r="K11" s="18"/>
      <c r="L11" s="18"/>
      <c r="M11" s="18"/>
    </row>
    <row r="12" spans="1:13" ht="15.75" x14ac:dyDescent="0.25">
      <c r="A12" s="14" t="s">
        <v>13</v>
      </c>
      <c r="B12" s="10">
        <f>SUM(C12:G12)</f>
        <v>1568.8312499999997</v>
      </c>
      <c r="C12" s="20">
        <f>'[1]Credit Risk'!C$52-'[1]Credit Risk'!C$102</f>
        <v>531.88374999999996</v>
      </c>
      <c r="D12" s="10">
        <f>'[1]Credit Risk'!D$52-'[1]Credit Risk'!D$102</f>
        <v>250.9387499999998</v>
      </c>
      <c r="E12" s="10">
        <f>'[1]Credit Risk'!E$52-'[1]Credit Risk'!E$102</f>
        <v>195.60249999999996</v>
      </c>
      <c r="F12" s="10">
        <f>'[1]Credit Risk'!F$52-'[1]Credit Risk'!F$102</f>
        <v>283.28999999999996</v>
      </c>
      <c r="G12" s="10">
        <f>'[1]Credit Risk'!G$52-'[1]Credit Risk'!G$102</f>
        <v>307.11625000000004</v>
      </c>
      <c r="I12" s="17"/>
      <c r="J12" s="17"/>
      <c r="K12" s="17"/>
      <c r="L12" s="17"/>
      <c r="M12" s="17"/>
    </row>
    <row r="13" spans="1:13" ht="15.75" x14ac:dyDescent="0.25">
      <c r="A13" s="14" t="s">
        <v>14</v>
      </c>
      <c r="B13" s="10">
        <f>SUM(C13:G13)</f>
        <v>1670.3421875000131</v>
      </c>
      <c r="C13" s="20">
        <f>'[1]Credit Risk'!C$54-'[1]Credit Risk'!C$103</f>
        <v>576.05681250000634</v>
      </c>
      <c r="D13" s="18">
        <f>'[1]Credit Risk'!D$54-'[1]Credit Risk'!D$103</f>
        <v>263.09031250000044</v>
      </c>
      <c r="E13" s="18">
        <f>'[1]Credit Risk'!E$54-'[1]Credit Risk'!E$103</f>
        <v>212.0201249999991</v>
      </c>
      <c r="F13" s="18">
        <f>'[1]Credit Risk'!F$54-'[1]Credit Risk'!F$103</f>
        <v>293.43650000000343</v>
      </c>
      <c r="G13" s="18">
        <f>'[1]Credit Risk'!G$54-'[1]Credit Risk'!G$103</f>
        <v>325.73843750000378</v>
      </c>
      <c r="I13" s="17"/>
      <c r="J13" s="17"/>
      <c r="K13" s="17"/>
      <c r="L13" s="17"/>
      <c r="M13" s="17"/>
    </row>
    <row r="14" spans="1:13" ht="11.25" customHeight="1" x14ac:dyDescent="0.25">
      <c r="A14" s="9"/>
      <c r="B14" s="18"/>
      <c r="C14" s="20"/>
      <c r="D14" s="10"/>
      <c r="E14" s="10"/>
      <c r="F14" s="10"/>
      <c r="G14" s="10"/>
      <c r="I14" s="17"/>
      <c r="J14" s="17"/>
      <c r="K14" s="17"/>
      <c r="L14" s="17"/>
      <c r="M14" s="17"/>
    </row>
    <row r="15" spans="1:13" ht="15.75" x14ac:dyDescent="0.25">
      <c r="A15" s="15" t="s">
        <v>15</v>
      </c>
      <c r="B15" s="19"/>
      <c r="C15" s="25"/>
      <c r="D15" s="19"/>
      <c r="E15" s="19"/>
      <c r="F15" s="19"/>
      <c r="G15" s="19"/>
      <c r="I15" s="17"/>
      <c r="J15" s="17"/>
      <c r="K15" s="17"/>
      <c r="L15" s="17"/>
      <c r="M15" s="17"/>
    </row>
    <row r="16" spans="1:13" ht="15.75" x14ac:dyDescent="0.25">
      <c r="A16" s="14" t="s">
        <v>13</v>
      </c>
      <c r="B16" s="10">
        <f>SUM(C16:G16)</f>
        <v>461.73750000000041</v>
      </c>
      <c r="C16" s="20">
        <f>'[2]Market Risk'!C$26-'[2]Market Risk'!C$48</f>
        <v>139.30000000000018</v>
      </c>
      <c r="D16" s="18">
        <f>'[2]Market Risk'!D$26-'[2]Market Risk'!D$48</f>
        <v>106.11250000000018</v>
      </c>
      <c r="E16" s="18">
        <f>'[2]Market Risk'!E$26-'[2]Market Risk'!E$48</f>
        <v>82.424999999999955</v>
      </c>
      <c r="F16" s="18">
        <f>'[2]Market Risk'!F$26-'[2]Market Risk'!F$48</f>
        <v>67.300000000000182</v>
      </c>
      <c r="G16" s="18">
        <f>'[2]Market Risk'!G$26-'[2]Market Risk'!G$48</f>
        <v>66.599999999999909</v>
      </c>
      <c r="I16" s="17"/>
      <c r="J16" s="17"/>
      <c r="K16" s="17"/>
      <c r="L16" s="17"/>
      <c r="M16" s="17"/>
    </row>
    <row r="17" spans="1:13" ht="15.75" x14ac:dyDescent="0.25">
      <c r="A17" s="14" t="s">
        <v>14</v>
      </c>
      <c r="B17" s="10">
        <f>SUM(C17:G17)</f>
        <v>865.7578125</v>
      </c>
      <c r="C17" s="20">
        <f>'[2]Market Risk'!C$28-'[2]Market Risk'!C$49</f>
        <v>261.1875</v>
      </c>
      <c r="D17" s="18">
        <f>'[2]Market Risk'!D$28-'[2]Market Risk'!D$49</f>
        <v>198.9609375</v>
      </c>
      <c r="E17" s="18">
        <f>'[2]Market Risk'!E$28-'[2]Market Risk'!E$49</f>
        <v>154.546875</v>
      </c>
      <c r="F17" s="18">
        <f>'[2]Market Risk'!F$28-'[2]Market Risk'!F$49</f>
        <v>126.1875</v>
      </c>
      <c r="G17" s="18">
        <f>'[2]Market Risk'!G$28-'[2]Market Risk'!G$49</f>
        <v>124.875</v>
      </c>
      <c r="I17" s="17"/>
      <c r="J17" s="17"/>
      <c r="K17" s="17"/>
      <c r="L17" s="17"/>
      <c r="M17" s="17"/>
    </row>
    <row r="18" spans="1:13" ht="15.75" x14ac:dyDescent="0.25">
      <c r="A18" s="14"/>
      <c r="B18" s="18"/>
      <c r="C18" s="20"/>
      <c r="D18" s="10"/>
      <c r="E18" s="10"/>
      <c r="F18" s="10"/>
      <c r="G18" s="10"/>
      <c r="I18" s="17"/>
      <c r="J18" s="17"/>
      <c r="K18" s="17"/>
      <c r="L18" s="17"/>
      <c r="M18" s="17"/>
    </row>
    <row r="19" spans="1:13" ht="15.75" x14ac:dyDescent="0.25">
      <c r="A19" s="12" t="s">
        <v>9</v>
      </c>
      <c r="B19" s="16">
        <f t="shared" ref="B19:G19" si="0">B4-B12-B16</f>
        <v>13708.251249999999</v>
      </c>
      <c r="C19" s="25">
        <f>C4-C12-C16</f>
        <v>4231.1762500000004</v>
      </c>
      <c r="D19" s="16">
        <f t="shared" si="0"/>
        <v>2278.94875</v>
      </c>
      <c r="E19" s="16">
        <f t="shared" si="0"/>
        <v>1844.1324999999999</v>
      </c>
      <c r="F19" s="16">
        <f t="shared" si="0"/>
        <v>2939.67</v>
      </c>
      <c r="G19" s="16">
        <f t="shared" si="0"/>
        <v>2414.32375</v>
      </c>
      <c r="I19" s="17"/>
      <c r="J19" s="17"/>
      <c r="K19" s="17"/>
      <c r="L19" s="17"/>
      <c r="M19" s="17"/>
    </row>
    <row r="20" spans="1:13" ht="15.75" x14ac:dyDescent="0.25">
      <c r="B20" s="13"/>
      <c r="C20" s="24"/>
      <c r="D20" s="8"/>
      <c r="E20" s="8"/>
      <c r="F20" s="8"/>
      <c r="G20" s="8"/>
      <c r="I20" s="17"/>
      <c r="J20" s="17"/>
      <c r="K20" s="17"/>
      <c r="L20" s="17"/>
      <c r="M20" s="17"/>
    </row>
    <row r="21" spans="1:13" ht="15.75" x14ac:dyDescent="0.25">
      <c r="A21" s="12" t="s">
        <v>10</v>
      </c>
      <c r="B21" s="19">
        <f t="shared" ref="B21:G21" si="1">B6-B13-B17</f>
        <v>183823.65</v>
      </c>
      <c r="C21" s="25">
        <f>C6-C13-C17</f>
        <v>57067.755687499994</v>
      </c>
      <c r="D21" s="19">
        <f t="shared" si="1"/>
        <v>31230.44875</v>
      </c>
      <c r="E21" s="19">
        <f t="shared" si="1"/>
        <v>25000.933000000001</v>
      </c>
      <c r="F21" s="19">
        <f t="shared" si="1"/>
        <v>37001.625999999997</v>
      </c>
      <c r="G21" s="19">
        <f t="shared" si="1"/>
        <v>33522.886562499996</v>
      </c>
      <c r="I21" s="17"/>
      <c r="J21" s="17"/>
      <c r="K21" s="17"/>
      <c r="L21" s="17"/>
      <c r="M21" s="17"/>
    </row>
    <row r="22" spans="1:13" ht="7.5" customHeight="1" thickBot="1" x14ac:dyDescent="0.3">
      <c r="A22" s="12"/>
      <c r="B22" s="18"/>
      <c r="C22" s="20"/>
      <c r="D22" s="18"/>
      <c r="E22" s="18"/>
      <c r="F22" s="18"/>
      <c r="G22" s="18"/>
      <c r="I22" s="17"/>
      <c r="J22" s="17"/>
      <c r="K22" s="17"/>
      <c r="L22" s="17"/>
      <c r="M22" s="17"/>
    </row>
    <row r="23" spans="1:13" ht="32.25" thickBot="1" x14ac:dyDescent="0.3">
      <c r="A23" s="32" t="s">
        <v>19</v>
      </c>
      <c r="B23" s="33">
        <f t="shared" ref="B23:F23" si="2">B19/B21*100</f>
        <v>7.4572837880218348</v>
      </c>
      <c r="C23" s="33">
        <f>C19/C21*100</f>
        <v>7.4143028738850312</v>
      </c>
      <c r="D23" s="33">
        <f>D19/D21*100</f>
        <v>7.2972014210970952</v>
      </c>
      <c r="E23" s="33">
        <f t="shared" si="2"/>
        <v>7.376254718173918</v>
      </c>
      <c r="F23" s="33">
        <f t="shared" si="2"/>
        <v>7.9447049164812391</v>
      </c>
      <c r="G23" s="33">
        <f>G19/G21*100</f>
        <v>7.2020162866904078</v>
      </c>
      <c r="I23" s="17"/>
      <c r="J23" s="17"/>
      <c r="K23" s="17"/>
      <c r="L23" s="17"/>
      <c r="M23" s="17"/>
    </row>
    <row r="24" spans="1:13" ht="15.75" x14ac:dyDescent="0.25">
      <c r="A24" s="14"/>
      <c r="B24" s="18"/>
      <c r="C24" s="20"/>
      <c r="D24" s="10"/>
      <c r="E24" s="10"/>
      <c r="F24" s="10"/>
      <c r="G24" s="10"/>
      <c r="I24" s="17"/>
      <c r="J24" s="17"/>
      <c r="K24" s="17"/>
      <c r="L24" s="17"/>
      <c r="M24" s="17"/>
    </row>
    <row r="25" spans="1:13" ht="15.75" x14ac:dyDescent="0.25">
      <c r="A25" s="31" t="s">
        <v>16</v>
      </c>
      <c r="B25" s="19"/>
      <c r="C25" s="25"/>
      <c r="D25" s="19"/>
      <c r="E25" s="19"/>
      <c r="F25" s="19"/>
      <c r="G25" s="19"/>
      <c r="I25" s="17"/>
      <c r="J25" s="17"/>
      <c r="K25" s="17"/>
      <c r="L25" s="17"/>
      <c r="M25" s="17"/>
    </row>
    <row r="26" spans="1:13" ht="15.75" x14ac:dyDescent="0.25">
      <c r="A26" s="15" t="s">
        <v>17</v>
      </c>
      <c r="B26" s="18"/>
      <c r="C26" s="20"/>
      <c r="D26" s="18"/>
      <c r="E26" s="18"/>
      <c r="F26" s="18"/>
      <c r="G26" s="18"/>
      <c r="I26" s="17"/>
      <c r="J26" s="17"/>
      <c r="K26" s="17"/>
      <c r="L26" s="17"/>
      <c r="M26" s="17"/>
    </row>
    <row r="27" spans="1:13" ht="18.75" customHeight="1" x14ac:dyDescent="0.25">
      <c r="A27" s="14" t="s">
        <v>13</v>
      </c>
      <c r="B27" s="10">
        <f>SUM(C27:G27)</f>
        <v>923.20499999999993</v>
      </c>
      <c r="C27" s="20">
        <f>'[1]Credit Risk'!C$52-'[1]Credit Risk'!C$165</f>
        <v>294.61499999999978</v>
      </c>
      <c r="D27" s="18">
        <f>'[1]Credit Risk'!D$52-'[1]Credit Risk'!D$165</f>
        <v>147.69000000000005</v>
      </c>
      <c r="E27" s="18">
        <f>'[1]Credit Risk'!E$52-'[1]Credit Risk'!E$165</f>
        <v>123.04500000000007</v>
      </c>
      <c r="F27" s="18">
        <f>'[1]Credit Risk'!F$52-'[1]Credit Risk'!F$165</f>
        <v>161.34000000000015</v>
      </c>
      <c r="G27" s="18">
        <f>'[1]Credit Risk'!G$52-'[1]Credit Risk'!G$165</f>
        <v>196.51499999999987</v>
      </c>
      <c r="I27" s="17"/>
      <c r="J27" s="17"/>
      <c r="K27" s="17"/>
      <c r="L27" s="17"/>
      <c r="M27" s="17"/>
    </row>
    <row r="28" spans="1:13" ht="15.75" x14ac:dyDescent="0.25">
      <c r="A28" s="14" t="s">
        <v>14</v>
      </c>
      <c r="B28" s="10">
        <f>SUM(C28:G28)</f>
        <v>923.20500000000175</v>
      </c>
      <c r="C28" s="20">
        <f>'[1]Credit Risk'!C$54-'[1]Credit Risk'!C$166</f>
        <v>294.61499999999796</v>
      </c>
      <c r="D28" s="18">
        <f>'[1]Credit Risk'!D$54-'[1]Credit Risk'!D$166</f>
        <v>147.68999999999869</v>
      </c>
      <c r="E28" s="18">
        <f>'[1]Credit Risk'!E$54-'[1]Credit Risk'!E$166</f>
        <v>123.04500000000189</v>
      </c>
      <c r="F28" s="18">
        <f>'[1]Credit Risk'!F$54-'[1]Credit Risk'!F$166</f>
        <v>161.34000000000378</v>
      </c>
      <c r="G28" s="18">
        <f>'[1]Credit Risk'!G$54-'[1]Credit Risk'!G$166</f>
        <v>196.51499999999942</v>
      </c>
      <c r="I28" s="17"/>
      <c r="J28" s="17"/>
      <c r="K28" s="17"/>
      <c r="L28" s="17"/>
      <c r="M28" s="17"/>
    </row>
    <row r="29" spans="1:13" ht="15.75" x14ac:dyDescent="0.25">
      <c r="A29" s="9"/>
      <c r="B29" s="18"/>
      <c r="C29" s="20"/>
      <c r="D29" s="10"/>
      <c r="E29" s="10"/>
      <c r="F29" s="10"/>
      <c r="G29" s="10"/>
      <c r="I29" s="17"/>
      <c r="J29" s="17"/>
      <c r="K29" s="17"/>
      <c r="L29" s="17"/>
      <c r="M29" s="17"/>
    </row>
    <row r="30" spans="1:13" ht="15.75" x14ac:dyDescent="0.25">
      <c r="A30" s="15" t="s">
        <v>18</v>
      </c>
      <c r="B30" s="19"/>
      <c r="C30" s="25"/>
      <c r="D30" s="19"/>
      <c r="E30" s="19"/>
      <c r="F30" s="19"/>
      <c r="G30" s="19"/>
      <c r="I30" s="17"/>
      <c r="J30" s="17"/>
      <c r="K30" s="17"/>
      <c r="L30" s="17"/>
      <c r="M30" s="17"/>
    </row>
    <row r="31" spans="1:13" ht="15.75" x14ac:dyDescent="0.25">
      <c r="A31" s="14" t="s">
        <v>13</v>
      </c>
      <c r="B31" s="10">
        <f>SUM(C31:G31)</f>
        <v>1800.7359375000003</v>
      </c>
      <c r="C31" s="20">
        <f>'[2]Market Risk'!C$26-'[2]Market Risk'!C$67</f>
        <v>416.38125000000036</v>
      </c>
      <c r="D31" s="18">
        <f>'[2]Market Risk'!D$26-'[2]Market Risk'!D$67</f>
        <v>340.90312499999982</v>
      </c>
      <c r="E31" s="18">
        <f>'[2]Market Risk'!E$26-'[2]Market Risk'!E$67</f>
        <v>505.50468750000005</v>
      </c>
      <c r="F31" s="18">
        <f>'[2]Market Risk'!F$26-'[2]Market Risk'!F$67</f>
        <v>245.53125</v>
      </c>
      <c r="G31" s="18">
        <f>'[2]Market Risk'!G$26-'[2]Market Risk'!G$67</f>
        <v>292.41562500000009</v>
      </c>
      <c r="I31" s="17"/>
      <c r="J31" s="17"/>
      <c r="K31" s="17"/>
      <c r="L31" s="17"/>
      <c r="M31" s="17"/>
    </row>
    <row r="32" spans="1:13" ht="15.75" x14ac:dyDescent="0.25">
      <c r="A32" s="14" t="s">
        <v>14</v>
      </c>
      <c r="B32" s="10">
        <f>SUM(C32:G32)</f>
        <v>1113.2789062499905</v>
      </c>
      <c r="C32" s="20">
        <f>'[2]Market Risk'!C$28-'[2]Market Risk'!C$68</f>
        <v>264.49687499999709</v>
      </c>
      <c r="D32" s="18">
        <f>'[2]Market Risk'!D$28-'[2]Market Risk'!D$68</f>
        <v>214.65468749999854</v>
      </c>
      <c r="E32" s="18">
        <f>'[2]Market Risk'!E$28-'[2]Market Risk'!E$68</f>
        <v>284.63203124999927</v>
      </c>
      <c r="F32" s="18">
        <f>'[2]Market Risk'!F$28-'[2]Market Risk'!F$68</f>
        <v>174.27187499999854</v>
      </c>
      <c r="G32" s="18">
        <f>'[2]Market Risk'!G$28-'[2]Market Risk'!G$68</f>
        <v>175.22343749999709</v>
      </c>
      <c r="I32" s="17"/>
      <c r="J32" s="17"/>
      <c r="K32" s="17"/>
      <c r="L32" s="17"/>
      <c r="M32" s="17"/>
    </row>
    <row r="33" spans="1:13" ht="15.75" x14ac:dyDescent="0.25">
      <c r="A33" s="14"/>
      <c r="B33" s="18"/>
      <c r="C33" s="20"/>
      <c r="D33" s="10"/>
      <c r="E33" s="10"/>
      <c r="F33" s="10"/>
      <c r="G33" s="10"/>
      <c r="I33" s="17"/>
      <c r="J33" s="17"/>
      <c r="K33" s="17"/>
      <c r="L33" s="17"/>
      <c r="M33" s="17"/>
    </row>
    <row r="34" spans="1:13" ht="15.75" x14ac:dyDescent="0.25">
      <c r="A34" s="12" t="s">
        <v>9</v>
      </c>
      <c r="B34" s="16">
        <f t="shared" ref="B34:G34" si="3">B19-B27-B31</f>
        <v>10984.3103125</v>
      </c>
      <c r="C34" s="25">
        <f t="shared" si="3"/>
        <v>3520.1800000000003</v>
      </c>
      <c r="D34" s="16">
        <f t="shared" si="3"/>
        <v>1790.3556250000001</v>
      </c>
      <c r="E34" s="16">
        <f t="shared" si="3"/>
        <v>1215.5828124999998</v>
      </c>
      <c r="F34" s="16">
        <f t="shared" si="3"/>
        <v>2532.7987499999999</v>
      </c>
      <c r="G34" s="16">
        <f t="shared" si="3"/>
        <v>1925.3931250000001</v>
      </c>
      <c r="I34" s="17"/>
      <c r="J34" s="17"/>
      <c r="K34" s="17"/>
      <c r="L34" s="17"/>
      <c r="M34" s="17"/>
    </row>
    <row r="35" spans="1:13" ht="15.75" x14ac:dyDescent="0.25">
      <c r="B35" s="13"/>
      <c r="C35" s="24"/>
      <c r="D35" s="8"/>
      <c r="E35" s="8"/>
      <c r="F35" s="8"/>
      <c r="G35" s="8"/>
      <c r="I35" s="17"/>
      <c r="J35" s="17"/>
      <c r="K35" s="17"/>
      <c r="L35" s="17"/>
      <c r="M35" s="17"/>
    </row>
    <row r="36" spans="1:13" ht="15.75" x14ac:dyDescent="0.25">
      <c r="A36" s="12" t="s">
        <v>10</v>
      </c>
      <c r="B36" s="19">
        <f>B21-B28-B32</f>
        <v>181787.16609375001</v>
      </c>
      <c r="C36" s="25">
        <f>C21-C28-C32</f>
        <v>56508.643812499999</v>
      </c>
      <c r="D36" s="19">
        <f>D21-D28-D32</f>
        <v>30868.104062500002</v>
      </c>
      <c r="E36" s="19">
        <f t="shared" ref="E36:F36" si="4">E21-E28-E32</f>
        <v>24593.25596875</v>
      </c>
      <c r="F36" s="19">
        <f t="shared" si="4"/>
        <v>36666.014124999994</v>
      </c>
      <c r="G36" s="19">
        <f>G21-G28-G32</f>
        <v>33151.148125</v>
      </c>
      <c r="I36" s="17"/>
      <c r="J36" s="17"/>
      <c r="K36" s="17"/>
      <c r="L36" s="17"/>
      <c r="M36" s="17"/>
    </row>
    <row r="37" spans="1:13" ht="12.75" customHeight="1" thickBot="1" x14ac:dyDescent="0.3">
      <c r="A37" s="12"/>
      <c r="B37" s="18"/>
      <c r="C37" s="20"/>
      <c r="D37" s="18"/>
      <c r="E37" s="18"/>
      <c r="F37" s="18"/>
      <c r="G37" s="18"/>
      <c r="I37" s="17"/>
      <c r="J37" s="17"/>
      <c r="K37" s="17"/>
      <c r="L37" s="17"/>
      <c r="M37" s="17"/>
    </row>
    <row r="38" spans="1:13" ht="32.25" thickBot="1" x14ac:dyDescent="0.3">
      <c r="A38" s="32" t="s">
        <v>19</v>
      </c>
      <c r="B38" s="33">
        <f>B34/B36*100</f>
        <v>6.042401423891083</v>
      </c>
      <c r="C38" s="33">
        <f>C34/C36*100</f>
        <v>6.229454048977404</v>
      </c>
      <c r="D38" s="33">
        <f>D34/D36*100</f>
        <v>5.8000181072831314</v>
      </c>
      <c r="E38" s="33">
        <f t="shared" ref="E38:G38" si="5">E34/E36*100</f>
        <v>4.9427485894694412</v>
      </c>
      <c r="F38" s="33">
        <f t="shared" si="5"/>
        <v>6.9077558890511135</v>
      </c>
      <c r="G38" s="33">
        <f t="shared" si="5"/>
        <v>5.807922904329275</v>
      </c>
      <c r="I38" s="17"/>
      <c r="J38" s="17"/>
      <c r="K38" s="17"/>
      <c r="L38" s="17"/>
      <c r="M38" s="17"/>
    </row>
    <row r="39" spans="1:13" ht="15.75" x14ac:dyDescent="0.25">
      <c r="A39" s="14"/>
      <c r="B39" s="18"/>
      <c r="C39" s="20"/>
      <c r="D39" s="10"/>
      <c r="E39" s="10"/>
      <c r="F39" s="10"/>
      <c r="G39" s="10"/>
      <c r="I39" s="17"/>
      <c r="J39" s="17"/>
      <c r="K39" s="17"/>
      <c r="L39" s="17"/>
      <c r="M39" s="17"/>
    </row>
  </sheetData>
  <sheetProtection algorithmName="SHA-512" hashValue="IJfybA+5LiK9kKInUeGTsSqgMM3HSi+vxWphsHv1ZGw1rWQEKtA1FhFbSPSpZNVTYoUETXC72xVWp4lVqNzHpg==" saltValue="0QNbRwmWsB6NZG3XXDsb1w==" spinCount="100000" sheet="1" objects="1" scenarios="1"/>
  <pageMargins left="0.7" right="0.7" top="0.75" bottom="0.75" header="0.3" footer="0.3"/>
  <pageSetup paperSize="9" fitToHeight="0" orientation="landscape" horizontalDpi="1200" verticalDpi="1200" r:id="rId1"/>
  <headerFooter>
    <oddHeader xml:space="preserve">&amp;C© Islamic Financial Services Board 2017. 
This document is part of TN-2 (Technical Note on Stress Testing for Institutions offering Financial Services), December 2016. 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Market Risk</vt:lpstr>
      <vt:lpstr>'Market Risk'!Print_Area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2017-01-27T07:56:01Z</dcterms:modified>
</cp:coreProperties>
</file>