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ed faiq\Desktop\IFSB Work\2016\SKRA 1\TN-2 - Technical Note on Stress Tesing for IIFS\Final Version\"/>
    </mc:Choice>
  </mc:AlternateContent>
  <workbookProtection workbookAlgorithmName="SHA-512" workbookHashValue="U3L5ylWoNrckId1o6/VpOlnTDEGNGu/ksUjhyxwKTw4NaHIBApUqfvbGfGA2W5S8C83rsDR1SUZNtSTrEW9ryA==" workbookSaltValue="x9QoYDNnD12xQxt8JefTCg==" workbookSpinCount="100000" lockStructure="1"/>
  <bookViews>
    <workbookView xWindow="0" yWindow="0" windowWidth="11355" windowHeight="4665"/>
  </bookViews>
  <sheets>
    <sheet name="ROR" sheetId="1" r:id="rId1"/>
  </sheets>
  <definedNames>
    <definedName name="_xlnm.Print_Area" localSheetId="0">ROR!$A$1:$G$40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B31" i="1"/>
  <c r="C31" i="1"/>
  <c r="B18" i="1"/>
  <c r="B11" i="1"/>
  <c r="C13" i="1"/>
  <c r="D13" i="1"/>
  <c r="E13" i="1"/>
  <c r="F13" i="1"/>
  <c r="G13" i="1"/>
  <c r="C6" i="1"/>
  <c r="D6" i="1"/>
  <c r="E6" i="1"/>
  <c r="F6" i="1"/>
  <c r="G6" i="1"/>
  <c r="G30" i="1"/>
  <c r="F30" i="1"/>
  <c r="E30" i="1"/>
  <c r="D30" i="1"/>
  <c r="C30" i="1"/>
  <c r="B17" i="1"/>
  <c r="B10" i="1"/>
  <c r="B30" i="1"/>
  <c r="C29" i="1"/>
  <c r="C28" i="1"/>
  <c r="C26" i="1"/>
  <c r="C27" i="1"/>
  <c r="D29" i="1"/>
  <c r="D28" i="1"/>
  <c r="D26" i="1"/>
  <c r="D27" i="1"/>
  <c r="E29" i="1"/>
  <c r="E28" i="1"/>
  <c r="E26" i="1"/>
  <c r="E27" i="1"/>
  <c r="F29" i="1"/>
  <c r="F28" i="1"/>
  <c r="F26" i="1"/>
  <c r="F27" i="1"/>
  <c r="G29" i="1"/>
  <c r="G28" i="1"/>
  <c r="G26" i="1"/>
  <c r="G27" i="1"/>
  <c r="G24" i="1"/>
  <c r="F24" i="1"/>
  <c r="E24" i="1"/>
  <c r="D24" i="1"/>
  <c r="C24" i="1"/>
  <c r="B22" i="1"/>
  <c r="B20" i="1"/>
  <c r="B24" i="1"/>
  <c r="B16" i="1"/>
  <c r="B15" i="1"/>
  <c r="B14" i="1"/>
  <c r="B9" i="1"/>
  <c r="F36" i="1"/>
  <c r="F38" i="1"/>
  <c r="F40" i="1"/>
  <c r="G36" i="1"/>
  <c r="G38" i="1"/>
  <c r="G40" i="1"/>
  <c r="B27" i="1"/>
  <c r="C36" i="1"/>
  <c r="B29" i="1"/>
  <c r="D36" i="1"/>
  <c r="D38" i="1"/>
  <c r="D40" i="1"/>
  <c r="B28" i="1"/>
  <c r="B13" i="1"/>
  <c r="B7" i="1"/>
  <c r="B8" i="1"/>
  <c r="B6" i="1"/>
  <c r="B26" i="1"/>
  <c r="E36" i="1"/>
  <c r="E38" i="1"/>
  <c r="E40" i="1"/>
  <c r="C38" i="1"/>
  <c r="B36" i="1"/>
  <c r="B38" i="1"/>
  <c r="B40" i="1"/>
  <c r="C40" i="1"/>
</calcChain>
</file>

<file path=xl/comments1.xml><?xml version="1.0" encoding="utf-8"?>
<comments xmlns="http://schemas.openxmlformats.org/spreadsheetml/2006/main">
  <authors>
    <author>Syed Faiq Najeeb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Assuming zero profits and the impact on net income is transferred 100% to regulatory capital.
The Stress Tester may revise this assumption and introduce a profit and loss account balance which acts as the first line of defense before losses hit the regulatory capital.</t>
        </r>
      </text>
    </comment>
  </commentList>
</comments>
</file>

<file path=xl/sharedStrings.xml><?xml version="1.0" encoding="utf-8"?>
<sst xmlns="http://schemas.openxmlformats.org/spreadsheetml/2006/main" count="35" uniqueCount="25">
  <si>
    <t xml:space="preserve">&lt; 3 months </t>
  </si>
  <si>
    <t>RATE OF RETURN RISK</t>
  </si>
  <si>
    <t>Section 3.4.4 Rate of Return Risk (Banking Book) for IIFS</t>
  </si>
  <si>
    <t>IFSI (Islamic banking)</t>
  </si>
  <si>
    <t>IIFS 1</t>
  </si>
  <si>
    <t>IIFS 2</t>
  </si>
  <si>
    <t>IIFS 3</t>
  </si>
  <si>
    <t>IIFS 4</t>
  </si>
  <si>
    <t>IIFS 5</t>
  </si>
  <si>
    <t>Regulatory capital</t>
  </si>
  <si>
    <t>Risk-weighted assets (RWA)</t>
  </si>
  <si>
    <t>Capital adequacy ratio (CAR) pre-shock</t>
  </si>
  <si>
    <t>Impact on Net Income post-RoR Shock</t>
  </si>
  <si>
    <t>RoR Stress Test</t>
  </si>
  <si>
    <t>Regulatory capital post-shock</t>
  </si>
  <si>
    <t>Capital adequacy post-shock</t>
  </si>
  <si>
    <t>Table 1. Data on Rate-Sensitive Assets (in Banking Book), Rate-Sensitive Liabilities and Regulatory Capital</t>
  </si>
  <si>
    <t>Total Rate-Sensitive Assets (by time to re-pricing)</t>
  </si>
  <si>
    <t>Total Rate-Sensitive Liabilities (by time to re-pricing)</t>
  </si>
  <si>
    <t>Rate-Sensitive Gaps (By Maturity Buckets)</t>
  </si>
  <si>
    <t>Estimated shift in Benchmark Rate (+ve or -ve) (%)</t>
  </si>
  <si>
    <t>3 - 6 months</t>
  </si>
  <si>
    <t>6 - 12 months</t>
  </si>
  <si>
    <t>1 - 3 years</t>
  </si>
  <si>
    <t>&gt;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</si>
</sst>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0" fillId="0" borderId="0" xfId="0" applyBorder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wrapText="1" indent="2"/>
      <protection locked="0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4" fillId="3" borderId="0" xfId="0" applyFont="1" applyFill="1" applyBorder="1"/>
    <xf numFmtId="165" fontId="6" fillId="6" borderId="4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66" fontId="5" fillId="4" borderId="6" xfId="0" applyNumberFormat="1" applyFont="1" applyFill="1" applyBorder="1" applyAlignment="1">
      <alignment horizontal="center"/>
    </xf>
    <xf numFmtId="166" fontId="5" fillId="2" borderId="6" xfId="0" applyNumberFormat="1" applyFont="1" applyFill="1" applyBorder="1" applyAlignment="1">
      <alignment horizontal="center"/>
    </xf>
    <xf numFmtId="166" fontId="5" fillId="2" borderId="7" xfId="0" applyNumberFormat="1" applyFont="1" applyFill="1" applyBorder="1" applyAlignment="1">
      <alignment horizontal="center" vertical="center"/>
    </xf>
    <xf numFmtId="166" fontId="5" fillId="2" borderId="6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view="pageLayout" zoomScale="90" zoomScaleNormal="100" zoomScalePageLayoutView="90" workbookViewId="0"/>
  </sheetViews>
  <sheetFormatPr defaultRowHeight="15" x14ac:dyDescent="0.25"/>
  <cols>
    <col min="1" max="1" width="61.85546875" customWidth="1"/>
    <col min="2" max="2" width="47.7109375" customWidth="1"/>
    <col min="3" max="3" width="12.140625" style="4" customWidth="1"/>
    <col min="4" max="4" width="12.7109375" bestFit="1" customWidth="1"/>
  </cols>
  <sheetData>
    <row r="1" spans="1:13" ht="18" x14ac:dyDescent="0.25">
      <c r="A1" s="5" t="s">
        <v>1</v>
      </c>
      <c r="B1" s="6"/>
      <c r="C1" s="8"/>
      <c r="D1" s="6"/>
      <c r="E1" s="6"/>
      <c r="F1" s="6"/>
      <c r="G1" s="6"/>
    </row>
    <row r="2" spans="1:13" ht="15.75" x14ac:dyDescent="0.25">
      <c r="A2" s="7" t="s">
        <v>2</v>
      </c>
      <c r="B2" s="6"/>
      <c r="C2" s="8"/>
      <c r="D2" s="6"/>
      <c r="E2" s="6"/>
      <c r="F2" s="6"/>
      <c r="G2" s="6"/>
    </row>
    <row r="3" spans="1:13" ht="15.75" x14ac:dyDescent="0.25">
      <c r="A3" s="9"/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13" ht="45" x14ac:dyDescent="0.25">
      <c r="A4" s="35" t="s">
        <v>16</v>
      </c>
      <c r="B4" s="2"/>
      <c r="D4" s="1"/>
    </row>
    <row r="5" spans="1:13" ht="15.75" x14ac:dyDescent="0.25">
      <c r="A5" s="13"/>
      <c r="B5" s="2"/>
      <c r="D5" s="1"/>
    </row>
    <row r="6" spans="1:13" ht="15.75" x14ac:dyDescent="0.25">
      <c r="A6" s="14" t="s">
        <v>17</v>
      </c>
      <c r="B6" s="16">
        <f t="shared" ref="B6:B11" si="0">SUM(C6:G6)</f>
        <v>118870.25</v>
      </c>
      <c r="C6" s="17">
        <f>SUM(C7:C11)</f>
        <v>37159</v>
      </c>
      <c r="D6" s="16">
        <f>SUM(D7:D11)</f>
        <v>18672</v>
      </c>
      <c r="E6" s="16">
        <f>SUM(E7:E11)</f>
        <v>16200</v>
      </c>
      <c r="F6" s="16">
        <f>SUM(F7:F11)</f>
        <v>22966</v>
      </c>
      <c r="G6" s="16">
        <f>SUM(G7:G11)</f>
        <v>23873.25</v>
      </c>
      <c r="I6" s="18"/>
    </row>
    <row r="7" spans="1:13" ht="15.75" x14ac:dyDescent="0.25">
      <c r="A7" s="15" t="s">
        <v>0</v>
      </c>
      <c r="B7" s="26">
        <f t="shared" si="0"/>
        <v>34424</v>
      </c>
      <c r="C7" s="19">
        <v>9686</v>
      </c>
      <c r="D7" s="18">
        <v>5667</v>
      </c>
      <c r="E7" s="18">
        <v>4995</v>
      </c>
      <c r="F7" s="18">
        <v>7136</v>
      </c>
      <c r="G7" s="18">
        <v>6940</v>
      </c>
      <c r="I7" s="18"/>
      <c r="J7" s="18"/>
      <c r="K7" s="18"/>
      <c r="L7" s="18"/>
      <c r="M7" s="18"/>
    </row>
    <row r="8" spans="1:13" ht="15.75" x14ac:dyDescent="0.25">
      <c r="A8" s="15" t="s">
        <v>21</v>
      </c>
      <c r="B8" s="26">
        <f t="shared" si="0"/>
        <v>77937</v>
      </c>
      <c r="C8" s="19">
        <v>25150</v>
      </c>
      <c r="D8" s="18">
        <v>12296</v>
      </c>
      <c r="E8" s="18">
        <v>10454</v>
      </c>
      <c r="F8" s="18">
        <v>14545</v>
      </c>
      <c r="G8" s="18">
        <v>15492</v>
      </c>
      <c r="I8" s="18"/>
      <c r="J8" s="18"/>
      <c r="K8" s="18"/>
      <c r="L8" s="18"/>
      <c r="M8" s="18"/>
    </row>
    <row r="9" spans="1:13" ht="15.75" x14ac:dyDescent="0.25">
      <c r="A9" s="15" t="s">
        <v>22</v>
      </c>
      <c r="B9" s="26">
        <f t="shared" si="0"/>
        <v>3531.25</v>
      </c>
      <c r="C9" s="19">
        <v>1261</v>
      </c>
      <c r="D9" s="18">
        <v>513</v>
      </c>
      <c r="E9" s="18">
        <v>463</v>
      </c>
      <c r="F9" s="18">
        <v>585</v>
      </c>
      <c r="G9" s="18">
        <v>709.25</v>
      </c>
      <c r="I9" s="18"/>
    </row>
    <row r="10" spans="1:13" ht="15.75" x14ac:dyDescent="0.25">
      <c r="A10" s="15" t="s">
        <v>23</v>
      </c>
      <c r="B10" s="26">
        <f t="shared" si="0"/>
        <v>1477</v>
      </c>
      <c r="C10" s="19">
        <v>876</v>
      </c>
      <c r="D10" s="18">
        <v>147</v>
      </c>
      <c r="E10" s="18">
        <v>87</v>
      </c>
      <c r="F10" s="18">
        <v>113</v>
      </c>
      <c r="G10" s="18">
        <v>254</v>
      </c>
      <c r="I10" s="18"/>
    </row>
    <row r="11" spans="1:13" ht="15.75" x14ac:dyDescent="0.25">
      <c r="A11" s="15" t="s">
        <v>24</v>
      </c>
      <c r="B11" s="26">
        <f t="shared" si="0"/>
        <v>1501</v>
      </c>
      <c r="C11" s="19">
        <v>186</v>
      </c>
      <c r="D11" s="18">
        <v>49</v>
      </c>
      <c r="E11" s="18">
        <v>201</v>
      </c>
      <c r="F11" s="18">
        <v>587</v>
      </c>
      <c r="G11" s="18">
        <v>478</v>
      </c>
      <c r="I11" s="18"/>
    </row>
    <row r="12" spans="1:13" ht="15.75" x14ac:dyDescent="0.25">
      <c r="A12" s="15"/>
      <c r="B12" s="16"/>
      <c r="C12" s="20"/>
      <c r="D12" s="18"/>
      <c r="E12" s="18"/>
      <c r="F12" s="18"/>
      <c r="G12" s="18"/>
      <c r="I12" s="18"/>
    </row>
    <row r="13" spans="1:13" ht="15.75" x14ac:dyDescent="0.25">
      <c r="A13" s="14" t="s">
        <v>18</v>
      </c>
      <c r="B13" s="16">
        <f t="shared" ref="B13:B18" si="1">SUM(C13:G13)</f>
        <v>154324</v>
      </c>
      <c r="C13" s="17">
        <f>SUM(C14:C18)</f>
        <v>47594</v>
      </c>
      <c r="D13" s="16">
        <f>SUM(D14:D18)</f>
        <v>25442</v>
      </c>
      <c r="E13" s="16">
        <f>SUM(E14:E18)</f>
        <v>23412</v>
      </c>
      <c r="F13" s="16">
        <f>SUM(F14:F18)</f>
        <v>28267</v>
      </c>
      <c r="G13" s="16">
        <f>SUM(G14:G18)</f>
        <v>29609</v>
      </c>
      <c r="I13" s="18"/>
    </row>
    <row r="14" spans="1:13" ht="15.75" x14ac:dyDescent="0.25">
      <c r="A14" s="15" t="s">
        <v>0</v>
      </c>
      <c r="B14" s="26">
        <f t="shared" si="1"/>
        <v>99347</v>
      </c>
      <c r="C14" s="19">
        <v>30569</v>
      </c>
      <c r="D14" s="18">
        <v>14695</v>
      </c>
      <c r="E14" s="18">
        <v>16236</v>
      </c>
      <c r="F14" s="18">
        <v>19985</v>
      </c>
      <c r="G14" s="18">
        <v>17862</v>
      </c>
      <c r="I14" s="18"/>
      <c r="J14" s="18"/>
      <c r="K14" s="18"/>
      <c r="L14" s="18"/>
      <c r="M14" s="18"/>
    </row>
    <row r="15" spans="1:13" ht="15.75" x14ac:dyDescent="0.25">
      <c r="A15" s="15" t="s">
        <v>21</v>
      </c>
      <c r="B15" s="26">
        <f t="shared" si="1"/>
        <v>48307</v>
      </c>
      <c r="C15" s="19">
        <v>15523</v>
      </c>
      <c r="D15" s="18">
        <v>9786</v>
      </c>
      <c r="E15" s="18">
        <v>6015</v>
      </c>
      <c r="F15" s="18">
        <v>6452</v>
      </c>
      <c r="G15" s="18">
        <v>10531</v>
      </c>
      <c r="I15" s="18"/>
      <c r="J15" s="18"/>
      <c r="K15" s="18"/>
      <c r="L15" s="18"/>
      <c r="M15" s="18"/>
    </row>
    <row r="16" spans="1:13" ht="15.75" x14ac:dyDescent="0.25">
      <c r="A16" s="15" t="s">
        <v>22</v>
      </c>
      <c r="B16" s="26">
        <f t="shared" si="1"/>
        <v>4052</v>
      </c>
      <c r="C16" s="19">
        <v>907</v>
      </c>
      <c r="D16" s="18">
        <v>714</v>
      </c>
      <c r="E16" s="18">
        <v>801</v>
      </c>
      <c r="F16" s="18">
        <v>1121</v>
      </c>
      <c r="G16" s="18">
        <v>509</v>
      </c>
      <c r="I16" s="18"/>
    </row>
    <row r="17" spans="1:9" ht="15.75" x14ac:dyDescent="0.25">
      <c r="A17" s="15" t="s">
        <v>23</v>
      </c>
      <c r="B17" s="26">
        <f t="shared" si="1"/>
        <v>1081</v>
      </c>
      <c r="C17" s="19">
        <v>456</v>
      </c>
      <c r="D17" s="18">
        <v>163</v>
      </c>
      <c r="E17" s="18">
        <v>101</v>
      </c>
      <c r="F17" s="18">
        <v>112</v>
      </c>
      <c r="G17" s="18">
        <v>249</v>
      </c>
      <c r="I17" s="18"/>
    </row>
    <row r="18" spans="1:9" ht="15.75" x14ac:dyDescent="0.25">
      <c r="A18" s="15" t="s">
        <v>24</v>
      </c>
      <c r="B18" s="26">
        <f t="shared" si="1"/>
        <v>1537</v>
      </c>
      <c r="C18" s="20">
        <v>139</v>
      </c>
      <c r="D18" s="18">
        <v>84</v>
      </c>
      <c r="E18" s="18">
        <v>259</v>
      </c>
      <c r="F18" s="18">
        <v>597</v>
      </c>
      <c r="G18" s="18">
        <v>458</v>
      </c>
      <c r="I18" s="18"/>
    </row>
    <row r="19" spans="1:9" ht="15.75" x14ac:dyDescent="0.25">
      <c r="A19" s="15"/>
      <c r="B19" s="16"/>
      <c r="C19" s="20"/>
      <c r="D19" s="18"/>
      <c r="E19" s="18"/>
      <c r="F19" s="18"/>
      <c r="G19" s="18"/>
      <c r="I19" s="18"/>
    </row>
    <row r="20" spans="1:9" ht="15.75" x14ac:dyDescent="0.25">
      <c r="A20" s="21" t="s">
        <v>9</v>
      </c>
      <c r="B20" s="22">
        <f>SUM(C20:G20)</f>
        <v>15738.82</v>
      </c>
      <c r="C20" s="23">
        <v>4902.3600000000006</v>
      </c>
      <c r="D20" s="22">
        <v>2636</v>
      </c>
      <c r="E20" s="22">
        <v>2122.16</v>
      </c>
      <c r="F20" s="22">
        <v>3290.26</v>
      </c>
      <c r="G20" s="22">
        <v>2788.04</v>
      </c>
      <c r="I20" s="18"/>
    </row>
    <row r="21" spans="1:9" ht="15.75" x14ac:dyDescent="0.25">
      <c r="A21" s="21"/>
      <c r="B21" s="24"/>
      <c r="C21" s="25"/>
      <c r="D21" s="24"/>
      <c r="E21" s="24"/>
      <c r="F21" s="24"/>
      <c r="G21" s="24"/>
    </row>
    <row r="22" spans="1:9" ht="15.75" x14ac:dyDescent="0.25">
      <c r="A22" s="21" t="s">
        <v>10</v>
      </c>
      <c r="B22" s="22">
        <f>SUM(C22:G22)</f>
        <v>186359.75</v>
      </c>
      <c r="C22" s="23">
        <v>57905</v>
      </c>
      <c r="D22" s="22">
        <v>31692.5</v>
      </c>
      <c r="E22" s="22">
        <v>25367.5</v>
      </c>
      <c r="F22" s="22">
        <v>37421.25</v>
      </c>
      <c r="G22" s="22">
        <v>33973.5</v>
      </c>
    </row>
    <row r="23" spans="1:9" ht="16.5" thickBot="1" x14ac:dyDescent="0.3">
      <c r="A23" s="21"/>
      <c r="B23" s="24"/>
      <c r="C23" s="25"/>
      <c r="D23" s="24"/>
      <c r="E23" s="24"/>
      <c r="F23" s="24"/>
      <c r="G23" s="24"/>
    </row>
    <row r="24" spans="1:9" ht="16.5" thickBot="1" x14ac:dyDescent="0.3">
      <c r="A24" s="30" t="s">
        <v>11</v>
      </c>
      <c r="B24" s="33">
        <f t="shared" ref="B24:G24" si="2">100*B20/B22</f>
        <v>8.4453966052218892</v>
      </c>
      <c r="C24" s="33">
        <f t="shared" si="2"/>
        <v>8.4662118987997594</v>
      </c>
      <c r="D24" s="33">
        <f t="shared" si="2"/>
        <v>8.3174252583418795</v>
      </c>
      <c r="E24" s="33">
        <f t="shared" si="2"/>
        <v>8.3656647284911791</v>
      </c>
      <c r="F24" s="33">
        <f t="shared" si="2"/>
        <v>8.7924908975515255</v>
      </c>
      <c r="G24" s="34">
        <f t="shared" si="2"/>
        <v>8.2065139005401271</v>
      </c>
    </row>
    <row r="25" spans="1:9" ht="15.75" x14ac:dyDescent="0.25">
      <c r="A25" s="15"/>
      <c r="B25" s="16"/>
      <c r="C25" s="20"/>
      <c r="D25" s="18"/>
      <c r="E25" s="18"/>
      <c r="F25" s="18"/>
      <c r="G25" s="18"/>
    </row>
    <row r="26" spans="1:9" ht="15.75" x14ac:dyDescent="0.25">
      <c r="A26" s="27" t="s">
        <v>19</v>
      </c>
      <c r="B26" s="16">
        <f t="shared" ref="B26:B31" si="3">SUM(C26:G26)</f>
        <v>-35453.75</v>
      </c>
      <c r="C26" s="17">
        <f>SUM(C27:C31)</f>
        <v>-10435</v>
      </c>
      <c r="D26" s="16">
        <f>SUM(D27:D31)</f>
        <v>-6770</v>
      </c>
      <c r="E26" s="16">
        <f>SUM(E27:E31)</f>
        <v>-7212</v>
      </c>
      <c r="F26" s="16">
        <f>SUM(F27:F31)</f>
        <v>-5301</v>
      </c>
      <c r="G26" s="16">
        <f>SUM(G27:G31)</f>
        <v>-5735.75</v>
      </c>
    </row>
    <row r="27" spans="1:9" ht="15.75" x14ac:dyDescent="0.25">
      <c r="A27" s="15" t="s">
        <v>0</v>
      </c>
      <c r="B27" s="26">
        <f t="shared" si="3"/>
        <v>-64923</v>
      </c>
      <c r="C27" s="19">
        <f t="shared" ref="C27:G31" si="4">C7-C14</f>
        <v>-20883</v>
      </c>
      <c r="D27" s="18">
        <f t="shared" si="4"/>
        <v>-9028</v>
      </c>
      <c r="E27" s="18">
        <f t="shared" si="4"/>
        <v>-11241</v>
      </c>
      <c r="F27" s="18">
        <f t="shared" si="4"/>
        <v>-12849</v>
      </c>
      <c r="G27" s="18">
        <f t="shared" si="4"/>
        <v>-10922</v>
      </c>
    </row>
    <row r="28" spans="1:9" ht="15.75" x14ac:dyDescent="0.25">
      <c r="A28" s="15" t="s">
        <v>21</v>
      </c>
      <c r="B28" s="26">
        <f t="shared" si="3"/>
        <v>29630</v>
      </c>
      <c r="C28" s="19">
        <f t="shared" si="4"/>
        <v>9627</v>
      </c>
      <c r="D28" s="18">
        <f t="shared" si="4"/>
        <v>2510</v>
      </c>
      <c r="E28" s="18">
        <f t="shared" si="4"/>
        <v>4439</v>
      </c>
      <c r="F28" s="18">
        <f t="shared" si="4"/>
        <v>8093</v>
      </c>
      <c r="G28" s="18">
        <f t="shared" si="4"/>
        <v>4961</v>
      </c>
    </row>
    <row r="29" spans="1:9" ht="15.75" x14ac:dyDescent="0.25">
      <c r="A29" s="15" t="s">
        <v>22</v>
      </c>
      <c r="B29" s="26">
        <f t="shared" si="3"/>
        <v>-520.75</v>
      </c>
      <c r="C29" s="19">
        <f t="shared" si="4"/>
        <v>354</v>
      </c>
      <c r="D29" s="18">
        <f t="shared" si="4"/>
        <v>-201</v>
      </c>
      <c r="E29" s="18">
        <f t="shared" si="4"/>
        <v>-338</v>
      </c>
      <c r="F29" s="18">
        <f t="shared" si="4"/>
        <v>-536</v>
      </c>
      <c r="G29" s="18">
        <f t="shared" si="4"/>
        <v>200.25</v>
      </c>
    </row>
    <row r="30" spans="1:9" ht="15.75" x14ac:dyDescent="0.25">
      <c r="A30" s="15" t="s">
        <v>23</v>
      </c>
      <c r="B30" s="26">
        <f t="shared" si="3"/>
        <v>396</v>
      </c>
      <c r="C30" s="19">
        <f t="shared" si="4"/>
        <v>420</v>
      </c>
      <c r="D30" s="18">
        <f t="shared" si="4"/>
        <v>-16</v>
      </c>
      <c r="E30" s="18">
        <f t="shared" si="4"/>
        <v>-14</v>
      </c>
      <c r="F30" s="18">
        <f t="shared" si="4"/>
        <v>1</v>
      </c>
      <c r="G30" s="18">
        <f t="shared" si="4"/>
        <v>5</v>
      </c>
    </row>
    <row r="31" spans="1:9" ht="15.75" x14ac:dyDescent="0.25">
      <c r="A31" s="15" t="s">
        <v>24</v>
      </c>
      <c r="B31" s="26">
        <f t="shared" si="3"/>
        <v>-36</v>
      </c>
      <c r="C31" s="19">
        <f t="shared" si="4"/>
        <v>47</v>
      </c>
      <c r="D31" s="18">
        <f t="shared" si="4"/>
        <v>-35</v>
      </c>
      <c r="E31" s="18">
        <f t="shared" si="4"/>
        <v>-58</v>
      </c>
      <c r="F31" s="18">
        <f t="shared" si="4"/>
        <v>-10</v>
      </c>
      <c r="G31" s="18">
        <f t="shared" si="4"/>
        <v>20</v>
      </c>
    </row>
    <row r="32" spans="1:9" ht="15.75" x14ac:dyDescent="0.25">
      <c r="A32" s="15"/>
      <c r="B32" s="26"/>
      <c r="C32" s="20"/>
      <c r="D32" s="18"/>
      <c r="E32" s="18"/>
      <c r="F32" s="18"/>
      <c r="G32" s="18"/>
    </row>
    <row r="33" spans="1:7" ht="16.5" thickBot="1" x14ac:dyDescent="0.3">
      <c r="A33" s="27" t="s">
        <v>13</v>
      </c>
      <c r="B33" s="16"/>
      <c r="C33" s="20"/>
      <c r="D33" s="18"/>
      <c r="E33" s="18"/>
      <c r="F33" s="18"/>
      <c r="G33" s="18"/>
    </row>
    <row r="34" spans="1:7" ht="17.25" thickTop="1" thickBot="1" x14ac:dyDescent="0.3">
      <c r="A34" s="7" t="s">
        <v>20</v>
      </c>
      <c r="B34" s="28">
        <v>2.5000000000000001E-2</v>
      </c>
      <c r="C34" s="20"/>
      <c r="D34" s="18"/>
      <c r="E34" s="18"/>
      <c r="F34" s="18"/>
      <c r="G34" s="18"/>
    </row>
    <row r="35" spans="1:7" ht="16.5" thickTop="1" x14ac:dyDescent="0.25">
      <c r="A35" s="15"/>
      <c r="B35" s="16"/>
      <c r="C35" s="20"/>
      <c r="D35" s="18"/>
      <c r="E35" s="18"/>
      <c r="F35" s="18"/>
      <c r="G35" s="18"/>
    </row>
    <row r="36" spans="1:7" ht="15.75" x14ac:dyDescent="0.25">
      <c r="A36" s="7" t="s">
        <v>12</v>
      </c>
      <c r="B36" s="16">
        <f>SUM(C36:G36)</f>
        <v>-886.34375</v>
      </c>
      <c r="C36" s="17">
        <f>C26*$B$34</f>
        <v>-260.875</v>
      </c>
      <c r="D36" s="16">
        <f>D26*$B$34</f>
        <v>-169.25</v>
      </c>
      <c r="E36" s="16">
        <f>E26*$B$34</f>
        <v>-180.3</v>
      </c>
      <c r="F36" s="16">
        <f>F26*$B$34</f>
        <v>-132.52500000000001</v>
      </c>
      <c r="G36" s="16">
        <f>G26*$B$34</f>
        <v>-143.39375000000001</v>
      </c>
    </row>
    <row r="37" spans="1:7" ht="15.75" x14ac:dyDescent="0.25">
      <c r="A37" s="7"/>
      <c r="B37" s="16"/>
      <c r="C37" s="29"/>
      <c r="D37" s="16"/>
      <c r="E37" s="16"/>
      <c r="F37" s="16"/>
      <c r="G37" s="16"/>
    </row>
    <row r="38" spans="1:7" ht="15.75" x14ac:dyDescent="0.25">
      <c r="A38" s="21" t="s">
        <v>14</v>
      </c>
      <c r="B38" s="16">
        <f>SUM(C38:G38)</f>
        <v>14852.476250000002</v>
      </c>
      <c r="C38" s="17">
        <f>C20+C36</f>
        <v>4641.4850000000006</v>
      </c>
      <c r="D38" s="16">
        <f>D20+D36</f>
        <v>2466.75</v>
      </c>
      <c r="E38" s="16">
        <f>E20+E36</f>
        <v>1941.86</v>
      </c>
      <c r="F38" s="16">
        <f>F20+F36</f>
        <v>3157.7350000000001</v>
      </c>
      <c r="G38" s="16">
        <f>G20+G36</f>
        <v>2644.6462499999998</v>
      </c>
    </row>
    <row r="39" spans="1:7" ht="16.5" thickBot="1" x14ac:dyDescent="0.3">
      <c r="A39" s="21"/>
      <c r="B39" s="16"/>
      <c r="C39" s="29"/>
      <c r="D39" s="16"/>
      <c r="E39" s="16"/>
      <c r="F39" s="16"/>
      <c r="G39" s="16"/>
    </row>
    <row r="40" spans="1:7" ht="16.5" thickBot="1" x14ac:dyDescent="0.3">
      <c r="A40" s="30" t="s">
        <v>15</v>
      </c>
      <c r="B40" s="32">
        <f t="shared" ref="B40:G40" si="5">B38/B22 *100</f>
        <v>7.9697876016682798</v>
      </c>
      <c r="C40" s="32">
        <f t="shared" si="5"/>
        <v>8.0156894914083434</v>
      </c>
      <c r="D40" s="31">
        <f t="shared" si="5"/>
        <v>7.7833872367279326</v>
      </c>
      <c r="E40" s="31">
        <f t="shared" si="5"/>
        <v>7.6549127821030849</v>
      </c>
      <c r="F40" s="32">
        <f t="shared" si="5"/>
        <v>8.4383471957777996</v>
      </c>
      <c r="G40" s="31">
        <f t="shared" si="5"/>
        <v>7.784438606560995</v>
      </c>
    </row>
    <row r="41" spans="1:7" ht="15.75" x14ac:dyDescent="0.25">
      <c r="A41" s="15"/>
      <c r="B41" s="16"/>
      <c r="C41" s="20"/>
      <c r="D41" s="18"/>
      <c r="E41" s="18"/>
      <c r="F41" s="18"/>
      <c r="G41" s="18"/>
    </row>
    <row r="42" spans="1:7" x14ac:dyDescent="0.25">
      <c r="A42" s="3"/>
      <c r="B42" s="4"/>
      <c r="C42"/>
    </row>
  </sheetData>
  <sheetProtection algorithmName="SHA-512" hashValue="xnUJznYJwGiU/yF5kUiQch2ne8tF5c0W9AlvjZScL2a/ktqz/xwCHNJVld+3sv5FDOB5bAMQwo1k34M4m8TLfA==" saltValue="/OhsUHQsqId7VR1cxJnTBA==" spinCount="100000" sheet="1" objects="1" scenarios="1"/>
  <pageMargins left="0.11284722222222222" right="0.70866141732283472" top="0.74803149606299213" bottom="0.74803149606299213" header="0.19685039370078741" footer="0.31496062992125984"/>
  <pageSetup paperSize="9" scale="75" orientation="landscape" r:id="rId1"/>
  <headerFooter>
    <oddHeader xml:space="preserve">&amp;C© Islamic Financial Services Board 2017. 
This document is part of TN-2 (Technical Note on Stress Testing for Institutions offering Financial Services), December 2016. 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ROR</vt:lpstr>
      <vt:lpstr>ROR!Print_Area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Faiq Najeeb</dc:creator>
  <cp:lastModifiedBy>Syed Faiq Najeeb</cp:lastModifiedBy>
  <cp:lastPrinted>2017-01-25T10:44:24Z</cp:lastPrinted>
  <dcterms:created xsi:type="dcterms:W3CDTF">2015-11-23T10:17:40Z</dcterms:created>
  <dcterms:modified xsi:type="dcterms:W3CDTF">2017-01-27T07:53:46Z</dcterms:modified>
</cp:coreProperties>
</file>